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Echange DAF_DAMSB\12_ACCUEIL\00.DCE\LOT 8_CFA CFO\ACCUEIL LOT 8_ DCE hors annexes CCTP\"/>
    </mc:Choice>
  </mc:AlternateContent>
  <bookViews>
    <workbookView xWindow="0" yWindow="0" windowWidth="23040" windowHeight="9060" tabRatio="215"/>
  </bookViews>
  <sheets>
    <sheet name="DPGF CFO CFA" sheetId="3" r:id="rId1"/>
  </sheets>
  <definedNames>
    <definedName name="Excel_BuiltIn_Print_Area_1_1" localSheetId="0">'DPGF CFO CFA'!$A$5:$H$133</definedName>
    <definedName name="Excel_BuiltIn_Print_Area_1_1">#REF!</definedName>
    <definedName name="Excel_BuiltIn_Print_Area_2" localSheetId="0">'DPGF CFO CFA'!$A$1:$H$133</definedName>
    <definedName name="Excel_BuiltIn_Print_Area_2">#REF!</definedName>
    <definedName name="Excel_BuiltIn_Print_Titles_1_1" localSheetId="0">'DPGF CFO CFA'!$A$7:$O$7</definedName>
    <definedName name="Excel_BuiltIn_Print_Titles_1_1">#REF!</definedName>
    <definedName name="_xlnm.Print_Titles" localSheetId="0">'DPGF CFO CFA'!$7:$7</definedName>
    <definedName name="_xlnm.Print_Area" localSheetId="0">'DPGF CFO CFA'!$A$1:$H$134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0" i="3" l="1"/>
  <c r="H140" i="3" l="1"/>
  <c r="H141" i="3"/>
  <c r="H145" i="3"/>
  <c r="H146" i="3"/>
  <c r="F147" i="3"/>
  <c r="H147" i="3" s="1"/>
  <c r="F148" i="3"/>
  <c r="H148" i="3" s="1"/>
  <c r="F149" i="3"/>
  <c r="H149" i="3" s="1"/>
  <c r="F150" i="3"/>
  <c r="H150" i="3" s="1"/>
  <c r="H151" i="3"/>
  <c r="H152" i="3"/>
  <c r="H153" i="3"/>
  <c r="H154" i="3"/>
  <c r="H155" i="3"/>
  <c r="H161" i="3"/>
  <c r="F162" i="3"/>
  <c r="H162" i="3" s="1"/>
  <c r="H163" i="3"/>
  <c r="H169" i="3"/>
  <c r="H170" i="3"/>
  <c r="F171" i="3"/>
  <c r="H171" i="3" s="1"/>
  <c r="F172" i="3"/>
  <c r="H172" i="3" s="1"/>
  <c r="H173" i="3"/>
  <c r="H180" i="3"/>
  <c r="H181" i="3"/>
  <c r="F182" i="3"/>
  <c r="H182" i="3" s="1"/>
  <c r="H183" i="3"/>
  <c r="H184" i="3"/>
  <c r="H189" i="3"/>
  <c r="H190" i="3"/>
  <c r="H194" i="3"/>
  <c r="H195" i="3"/>
  <c r="H196" i="3"/>
  <c r="H197" i="3"/>
  <c r="F198" i="3"/>
  <c r="H198" i="3" s="1"/>
  <c r="H201" i="3"/>
  <c r="H202" i="3"/>
  <c r="H203" i="3"/>
  <c r="H204" i="3"/>
  <c r="F205" i="3"/>
  <c r="H205" i="3" s="1"/>
  <c r="H206" i="3"/>
  <c r="H207" i="3"/>
  <c r="H208" i="3"/>
  <c r="F217" i="3"/>
  <c r="H217" i="3" s="1"/>
  <c r="H218" i="3" s="1"/>
  <c r="F223" i="3"/>
  <c r="H223" i="3" s="1"/>
  <c r="H224" i="3"/>
  <c r="H228" i="3"/>
  <c r="H229" i="3"/>
  <c r="H230" i="3"/>
  <c r="H233" i="3"/>
  <c r="H234" i="3"/>
  <c r="H240" i="3"/>
  <c r="H241" i="3"/>
  <c r="H242" i="3"/>
  <c r="H243" i="3"/>
  <c r="H244" i="3" s="1"/>
  <c r="H185" i="3" l="1"/>
  <c r="H211" i="3"/>
  <c r="H174" i="3"/>
  <c r="H235" i="3"/>
  <c r="H164" i="3"/>
  <c r="H156" i="3"/>
  <c r="H133" i="3"/>
  <c r="H83" i="3" l="1"/>
  <c r="H53" i="3"/>
  <c r="H28" i="3" l="1"/>
  <c r="H13" i="3"/>
  <c r="F115" i="3" l="1"/>
  <c r="F110" i="3"/>
  <c r="F62" i="3" l="1"/>
  <c r="F73" i="3"/>
  <c r="F68" i="3" l="1"/>
  <c r="F67" i="3" s="1"/>
  <c r="F55" i="3"/>
  <c r="H34" i="3" l="1"/>
  <c r="H126" i="3"/>
  <c r="H31" i="3"/>
  <c r="H48" i="3"/>
  <c r="H108" i="3"/>
</calcChain>
</file>

<file path=xl/comments1.xml><?xml version="1.0" encoding="utf-8"?>
<comments xmlns="http://schemas.openxmlformats.org/spreadsheetml/2006/main">
  <authors>
    <author>CANCEL Clementine</author>
  </authors>
  <commentList>
    <comment ref="C78" authorId="0" shapeId="0">
      <text>
        <r>
          <rPr>
            <b/>
            <sz val="9"/>
            <color indexed="81"/>
            <rFont val="Tahoma"/>
            <family val="2"/>
          </rPr>
          <t>CANCEL Clementine:</t>
        </r>
        <r>
          <rPr>
            <sz val="9"/>
            <color indexed="81"/>
            <rFont val="Tahoma"/>
            <family val="2"/>
          </rPr>
          <t xml:space="preserve">
C'est le même prix pour tous ?</t>
        </r>
      </text>
    </comment>
    <comment ref="C79" authorId="0" shapeId="0">
      <text>
        <r>
          <rPr>
            <b/>
            <sz val="9"/>
            <color indexed="81"/>
            <rFont val="Tahoma"/>
            <family val="2"/>
          </rPr>
          <t>CANCEL Clementine:</t>
        </r>
        <r>
          <rPr>
            <sz val="9"/>
            <color indexed="81"/>
            <rFont val="Tahoma"/>
            <family val="2"/>
          </rPr>
          <t xml:space="preserve">
C'est le même prix pour tous ?</t>
        </r>
      </text>
    </comment>
    <comment ref="C80" authorId="0" shapeId="0">
      <text>
        <r>
          <rPr>
            <b/>
            <sz val="9"/>
            <color indexed="81"/>
            <rFont val="Tahoma"/>
            <family val="2"/>
          </rPr>
          <t>CANCEL Clementine:</t>
        </r>
        <r>
          <rPr>
            <sz val="9"/>
            <color indexed="81"/>
            <rFont val="Tahoma"/>
            <family val="2"/>
          </rPr>
          <t xml:space="preserve">
C'est le même prix pour tous ?</t>
        </r>
      </text>
    </comment>
    <comment ref="C81" authorId="0" shapeId="0">
      <text>
        <r>
          <rPr>
            <b/>
            <sz val="9"/>
            <color indexed="81"/>
            <rFont val="Tahoma"/>
            <family val="2"/>
          </rPr>
          <t>CANCEL Clementine:</t>
        </r>
        <r>
          <rPr>
            <sz val="9"/>
            <color indexed="81"/>
            <rFont val="Tahoma"/>
            <family val="2"/>
          </rPr>
          <t xml:space="preserve">
C'est le même prix pour tous ?</t>
        </r>
      </text>
    </comment>
    <comment ref="C82" authorId="0" shapeId="0">
      <text>
        <r>
          <rPr>
            <b/>
            <sz val="9"/>
            <color indexed="81"/>
            <rFont val="Tahoma"/>
            <family val="2"/>
          </rPr>
          <t>CANCEL Clementine:</t>
        </r>
        <r>
          <rPr>
            <sz val="9"/>
            <color indexed="81"/>
            <rFont val="Tahoma"/>
            <family val="2"/>
          </rPr>
          <t xml:space="preserve">
C'est le même prix pour tous ?</t>
        </r>
      </text>
    </comment>
  </commentList>
</comments>
</file>

<file path=xl/sharedStrings.xml><?xml version="1.0" encoding="utf-8"?>
<sst xmlns="http://schemas.openxmlformats.org/spreadsheetml/2006/main" count="864" uniqueCount="340">
  <si>
    <t>DESIGNATION / OBSERVATIONS</t>
  </si>
  <si>
    <t>Qté prévue au marché</t>
  </si>
  <si>
    <t>PU</t>
  </si>
  <si>
    <t>Prix total H.T. DPGF</t>
  </si>
  <si>
    <t>PRESTATION</t>
  </si>
  <si>
    <t>TVA</t>
  </si>
  <si>
    <t>TRAVAUX BRUYANTS A PREVOIR EN HORAIRES DECALES</t>
  </si>
  <si>
    <t>Le titulaire du marché pourra se référer aux documents graphiques fournis par l'EPMO.
L'ensemble des côtes devront être revérifiées sur place.</t>
  </si>
  <si>
    <r>
      <rPr>
        <b/>
        <sz val="14"/>
        <rFont val="Calibri"/>
        <family val="2"/>
        <scheme val="minor"/>
      </rPr>
      <t>Établissement Public du Musée d’Orsay - Valéry Giscard d'Estaing</t>
    </r>
    <r>
      <rPr>
        <b/>
        <sz val="12"/>
        <rFont val="Calibri"/>
        <family val="2"/>
        <scheme val="minor"/>
      </rPr>
      <t xml:space="preserve">
Département de la Maîtrise d'ouvrage et du Bâtiment
Esplanade Valéry Giscard d'Estaing 75343 paris cedex 07</t>
    </r>
  </si>
  <si>
    <t>Décomposition du Prix Global et Forfaitaire (DPGF)</t>
  </si>
  <si>
    <t xml:space="preserve">Sous total </t>
  </si>
  <si>
    <t>Unité</t>
  </si>
  <si>
    <t>ARTICLES CCTP</t>
  </si>
  <si>
    <t>Repérages et identification exhaustif  des installations existantes</t>
  </si>
  <si>
    <t>Déplacement des comptages</t>
  </si>
  <si>
    <t>Fourniture, pose et raccordement des alimentations spécifiques robinets + transformateurs 12V</t>
  </si>
  <si>
    <t>Fourniture, pose et raccordement des alimentations spécifiques pour la climatisation issue du tableau RAC</t>
  </si>
  <si>
    <t>Fourniture, pose et raccordement des alimentations spécifiques pour la climatisation issue des tableaux divisionnaires Existants</t>
  </si>
  <si>
    <t>Fourniture, pose et raccordement des alimentations provisoires issues des tableaux divisionnaires Existants</t>
  </si>
  <si>
    <t>Fourniture, pose et raccordement des alimentations spécifiques pour le courants faibles issues des tableaux divisionnaires Existants</t>
  </si>
  <si>
    <t>CHEMINEMENTS</t>
  </si>
  <si>
    <t>Fourniture et mise en œuvre des chemins de câbles, fourreaux... pour les réseaux courants forts</t>
  </si>
  <si>
    <t xml:space="preserve">Identification des réseaux (Câbles, chemin de Câbles, fourreaux,,,) </t>
  </si>
  <si>
    <t>EQUIPEMENTS TERMINAUX</t>
  </si>
  <si>
    <t>Fourniture, pose et raccordement  d'un poste de travail y compris accessoires</t>
  </si>
  <si>
    <t>Fourniture, pose et raccordement  d'une prise de courant 2x10/16A encastrée</t>
  </si>
  <si>
    <t xml:space="preserve">Fourniture, pose et raccordement d'un luminaires de balisage </t>
  </si>
  <si>
    <t>Fourniture, pose et raccordement d'un luminaires d'ambiance</t>
  </si>
  <si>
    <t>Fourniture, pose, raccordement et programmation d'une interface IP</t>
  </si>
  <si>
    <t xml:space="preserve">Fourniture, pose, raccordement et programmation d'un automate </t>
  </si>
  <si>
    <t>Fourniture, pose, raccordement et programmation d'un recepteur DALI</t>
  </si>
  <si>
    <t>Fourniture, pose et programmation d'un émetteur à contact pour commande normal</t>
  </si>
  <si>
    <t>Fourniture, pose et programmation d'un émetteur à contact pour commande à clef</t>
  </si>
  <si>
    <t>Fourniture d'une clef de programmation</t>
  </si>
  <si>
    <t>Fourniture, pose et raccordement  d'une commande d'éclairage. y compris accessoires</t>
  </si>
  <si>
    <t>TERRE</t>
  </si>
  <si>
    <t>Réalisation des Circuits de terre et des liaisons équipotentielles</t>
  </si>
  <si>
    <t>Mise à la terre des masses métalliques</t>
  </si>
  <si>
    <t>Réalisation des mises à la terre des chemins de câbles</t>
  </si>
  <si>
    <t>Réalisation des études d'exécution Courants Forts et Courants Faibles</t>
  </si>
  <si>
    <t>Réalisation des études de synthèse</t>
  </si>
  <si>
    <t>Réalisation et fourniture des DOE</t>
  </si>
  <si>
    <t>Réalisation des calfeutrements.</t>
  </si>
  <si>
    <t>Fourniture, pose et raccordement d'un coffret antipanique haut de nef</t>
  </si>
  <si>
    <t>Fourniture, pose et raccordement d'un coffret antipanique hall des arrivées</t>
  </si>
  <si>
    <t>Fourniture, pose et raccordement d'un tableau TDE RAC</t>
  </si>
  <si>
    <t>Fourniture, pose et raccordement d'un tableau TDE53.</t>
  </si>
  <si>
    <t>Fourniture, pose et raccordement d'une liaison entre le TGBT et le  TD RAC.</t>
  </si>
  <si>
    <t xml:space="preserve">DISTRIBUTION ISSUES DES TGBT </t>
  </si>
  <si>
    <t>ORIGINE DES INSTALLATIONS</t>
  </si>
  <si>
    <t>Fourniture, pose et raccordement des câbles de distribution issue des Tableaux divisionnaire  pour éclairage de sécurité</t>
  </si>
  <si>
    <t>fourniture et pose</t>
  </si>
  <si>
    <t xml:space="preserve">Luminaire d'éclairage indirect en partie haute des casquettes
Asymétrique
194W - 20810 lm (flux sortant) - 3000k </t>
  </si>
  <si>
    <t>Spot en applique fixé sur les casquettes
Intensif
10W - 780 lm (flux sortant) - 3000k - 50 000h</t>
  </si>
  <si>
    <t>Encastré de plafond orientable
Intensif
9W - 659 lm (flux sortant) - 3000k - 50 000h</t>
  </si>
  <si>
    <t>Linéaire basse luminance intégré en rail basse tension pour les espaces de bureaux L1366
Diffus
11W - 1428 lm (flux sortant) - 3000k - 50 000h</t>
  </si>
  <si>
    <t>Linéaire basse luminance intégré en rail basse tension pour les espaces de bureaux L916
Diffus
7,5W - 952 lm (flux sortant) - 3000k - 50 000h</t>
  </si>
  <si>
    <t>Linéaire pour mise en lumière des caissons lumineux des casquettes
Intensif
15W/m - 1420 lm/m (flux sortant) - 3000k - 60 000h</t>
  </si>
  <si>
    <t>Linéaire pour mise en lumière des caissons lumineux des casquettes
Diffus
15W/m - 1120 lm/m (flux sortant) - 3000k - 60 000h</t>
  </si>
  <si>
    <t>Linéaire diffus pour gorges lumineuses
Diffus
24W/m - 2190 lm/m (flux sortant) - 3000k - 60 000h</t>
  </si>
  <si>
    <t>Ampoule E27 à faisceau 
Intensif
18,5W - 1000 lm (flux sortant) - 3000k - 50 000h</t>
  </si>
  <si>
    <t>Projecteur sur rail basse tension suspendu
Intensif
9,6W - 474 lm (flux sortant) - 3000k - 50 000h</t>
  </si>
  <si>
    <t>Projecteur boutique
Semi-intensif
9W - 650 lm (flux sortant) - 3000k - -</t>
  </si>
  <si>
    <t>Projecteur orientable sur rail 
Intensif
17,2W - 1329 lm (flux sortant) - 3000k - 50 000h</t>
  </si>
  <si>
    <t>Projecteur sur rail basse tension suspendu
Intensif
15W - 934 lm (flux sortant) - 3000k - 50 000h</t>
  </si>
  <si>
    <t>Rail d'alimentation 220V en applique 
-
0W - 0 lm (flux sortant) - - - -</t>
  </si>
  <si>
    <t>Rail basse tension pour pose en plafond démontable
-
0W - 0 lm (flux sortant) - - - -</t>
  </si>
  <si>
    <t>Rail basse tension sur bras de déport mural 
-
0W - 0 lm (flux sortant) - - - -</t>
  </si>
  <si>
    <t>Rail basse tension suspendu pour les espaces de bureaux 
-
0W - 0 lm (flux sortant) - - - -</t>
  </si>
  <si>
    <t>Applique murale sanitaires
Diffus
9,6W - 1014 lm (flux sortant) - 2700K - 50 000h</t>
  </si>
  <si>
    <t>Wallwasher sur rail basse tension
Wallwasher
18,7W - 528 lm (flux sortant) - 3000k - 50 000h</t>
  </si>
  <si>
    <t>u</t>
  </si>
  <si>
    <t>ml</t>
  </si>
  <si>
    <t xml:space="preserve">u </t>
  </si>
  <si>
    <t>Ens</t>
  </si>
  <si>
    <t>U</t>
  </si>
  <si>
    <t>Ens.</t>
  </si>
  <si>
    <t>Déposes, devoiement et évacuations des installations existantes non  réutilisées</t>
  </si>
  <si>
    <t>TABLEAUX DIVISIONNAIRES EXISTANTS A MODIFIER</t>
  </si>
  <si>
    <t>TABLEAUX DIVISIONNAIRES A CRÉER</t>
  </si>
  <si>
    <t>Création distribution issue des Tableaux divisionnaire projetés :
Fourniture, pose et raccordement des câbles de distribution issue des Tableaux divisionnaire projetés</t>
  </si>
  <si>
    <t>POSTE DE TRAVAIL</t>
  </si>
  <si>
    <t>PRISE DE COURANT</t>
  </si>
  <si>
    <t>ALIMENTATIONS SPECIFIQUES CVCD</t>
  </si>
  <si>
    <t>RDC</t>
  </si>
  <si>
    <t>SS1</t>
  </si>
  <si>
    <t>ALIMENTATIONS SPECIFIQUES CFO</t>
  </si>
  <si>
    <t>ALIMENTATIONS SPECIFIQUES</t>
  </si>
  <si>
    <t>ECLAIRAGE NORMAL</t>
  </si>
  <si>
    <t>COMMANDES D'ECLAIRAGE</t>
  </si>
  <si>
    <t>ECLAIRAGE AMBIANCE ET EVACUATION</t>
  </si>
  <si>
    <t xml:space="preserve">Rail basse tension pour pose en encastrement en faux plafond BA13 sans collerette 
-
0W - 0 lm (flux sortant) </t>
  </si>
  <si>
    <t>HAUT DE NEF</t>
  </si>
  <si>
    <t>4.1</t>
  </si>
  <si>
    <t>4.2</t>
  </si>
  <si>
    <t>4.4.2</t>
  </si>
  <si>
    <t>Fourniture, pose et raccordement d’une nouvelle protection dans le TGBT2</t>
  </si>
  <si>
    <t>TABLEAUX DIVISIONNAIRES</t>
  </si>
  <si>
    <t xml:space="preserve">Dépose TDE 98 </t>
  </si>
  <si>
    <t>Fourniture, pose et raccordement  d'une prise de courant évenementiel</t>
  </si>
  <si>
    <t>Fourniture, pose et raccordement d'une commande à clef</t>
  </si>
  <si>
    <t xml:space="preserve">Fourniture, pose et raccordement des alimentations spécifiques CFO issue des tableaux divisionnaires </t>
  </si>
  <si>
    <t>Modifications des Tableaux divisionnaire existants :
Fourniture, pose et raccordement des câbles de distribution issue des tableaux divionnaires existants</t>
  </si>
  <si>
    <t>Poste de travail bureau</t>
  </si>
  <si>
    <t>Remaniement TDE28</t>
  </si>
  <si>
    <t>Remaniement TDE27</t>
  </si>
  <si>
    <t>Remaniement TDE21</t>
  </si>
  <si>
    <t>Fourniture, pose et raccordement TDE57.</t>
  </si>
  <si>
    <t>Remaniement TDE 57</t>
  </si>
  <si>
    <t>Remaniement  TDE 53</t>
  </si>
  <si>
    <t>4.4</t>
  </si>
  <si>
    <t>4.3</t>
  </si>
  <si>
    <t>4.5</t>
  </si>
  <si>
    <t>Hall des arrivées</t>
  </si>
  <si>
    <t>4.5.2</t>
  </si>
  <si>
    <t>4.5.1</t>
  </si>
  <si>
    <t>Hall Montherlant</t>
  </si>
  <si>
    <t>Haut de Nef</t>
  </si>
  <si>
    <t>4.1.1</t>
  </si>
  <si>
    <t>4.1.2</t>
  </si>
  <si>
    <t>COMMANDE D'ECLAIRAGE SANS-FIL</t>
  </si>
  <si>
    <t>COMMANDE D'ECLAIRAGE A CLE</t>
  </si>
  <si>
    <t>2.3.5</t>
  </si>
  <si>
    <t>2.3.3.2</t>
  </si>
  <si>
    <t>2.3.3.3</t>
  </si>
  <si>
    <t>GENERALITES COMMUNES</t>
  </si>
  <si>
    <t>IDENTIFICATION ET DEPOSE</t>
  </si>
  <si>
    <t>4.1.3</t>
  </si>
  <si>
    <t>Depuis TGBT et TDE</t>
  </si>
  <si>
    <t>4.2.1</t>
  </si>
  <si>
    <t>4.2.2</t>
  </si>
  <si>
    <t>TF</t>
  </si>
  <si>
    <t>TRANCHE</t>
  </si>
  <si>
    <t>4.4.2.1</t>
  </si>
  <si>
    <t>4.4.2.2</t>
  </si>
  <si>
    <t>4.4.2.3</t>
  </si>
  <si>
    <t>4.4.2.4</t>
  </si>
  <si>
    <t>4.4.2.5</t>
  </si>
  <si>
    <t>4.4.2.6</t>
  </si>
  <si>
    <t>Fourniture, pose et raccordement d'un tableau TDE58</t>
  </si>
  <si>
    <t>4.4.3</t>
  </si>
  <si>
    <t>4.4.3.1</t>
  </si>
  <si>
    <t>4.4.3.2</t>
  </si>
  <si>
    <t>4.4.3.3</t>
  </si>
  <si>
    <t>4.4.3.4</t>
  </si>
  <si>
    <t>4.6.4</t>
  </si>
  <si>
    <t>DISTRIBUTION ISSUE DES TABLEAUX DIVISIONNAIRES</t>
  </si>
  <si>
    <t>4.6</t>
  </si>
  <si>
    <t>4.6.1</t>
  </si>
  <si>
    <t>4.6.1.1.1</t>
  </si>
  <si>
    <t>4.6.1.1.2</t>
  </si>
  <si>
    <t>4.6.1.1.3</t>
  </si>
  <si>
    <t>4.6.1.1.4</t>
  </si>
  <si>
    <t>4.6.1.1.5</t>
  </si>
  <si>
    <t>4.6.1.1.6</t>
  </si>
  <si>
    <t>4.6.2</t>
  </si>
  <si>
    <t>4.6.2.1.1</t>
  </si>
  <si>
    <t>4.6.2.1.2</t>
  </si>
  <si>
    <t>4.6.2.1.3</t>
  </si>
  <si>
    <t>4.6.2.1.4</t>
  </si>
  <si>
    <t>4.6.3</t>
  </si>
  <si>
    <t>4.6.3.1</t>
  </si>
  <si>
    <t>Haut de nef - Accueil minute</t>
  </si>
  <si>
    <t>Haut de nef - Audioguide</t>
  </si>
  <si>
    <t>Haut de nef - Boutique</t>
  </si>
  <si>
    <t>Evenementiel</t>
  </si>
  <si>
    <t>SSI</t>
  </si>
  <si>
    <t>4.6.3.2</t>
  </si>
  <si>
    <t>Point de contrôle Haut de Nef</t>
  </si>
  <si>
    <t>4.6.4.4.1</t>
  </si>
  <si>
    <t>4.6.4.4.2</t>
  </si>
  <si>
    <t>4.6.4.4.3</t>
  </si>
  <si>
    <t>4.6.4.4.4</t>
  </si>
  <si>
    <t>4.6.4.4.5</t>
  </si>
  <si>
    <t>4.6.4.4.6</t>
  </si>
  <si>
    <t>4.6.4.4.7</t>
  </si>
  <si>
    <t>4.6.4.4.8</t>
  </si>
  <si>
    <t>4.6.4.4.9</t>
  </si>
  <si>
    <t>4.6.4.4.10</t>
  </si>
  <si>
    <t>4.6.4.4.11</t>
  </si>
  <si>
    <t>4.6.4.4.12</t>
  </si>
  <si>
    <t>4.6.4.4.13</t>
  </si>
  <si>
    <t>4.6.4.4.14</t>
  </si>
  <si>
    <t>4.6.4.4.15</t>
  </si>
  <si>
    <t>4.6.4.4.16</t>
  </si>
  <si>
    <t>4.6.4.4.17</t>
  </si>
  <si>
    <t>4.6.4.4.18</t>
  </si>
  <si>
    <t>4.6.4.4.19</t>
  </si>
  <si>
    <t>4.6.4.4.20</t>
  </si>
  <si>
    <t>4.6.4.4.21</t>
  </si>
  <si>
    <t>4.6.4.4.22</t>
  </si>
  <si>
    <t>4.6.5</t>
  </si>
  <si>
    <t>4.6.5.1</t>
  </si>
  <si>
    <t>4.6.5.2</t>
  </si>
  <si>
    <t>4.6.6</t>
  </si>
  <si>
    <t>4.6.6.1</t>
  </si>
  <si>
    <t>inclus</t>
  </si>
  <si>
    <t>4.1.4</t>
  </si>
  <si>
    <t>4.6.4.5</t>
  </si>
  <si>
    <t>4.6.4.6</t>
  </si>
  <si>
    <t>4.6.4.7</t>
  </si>
  <si>
    <t>DRIVERS</t>
  </si>
  <si>
    <t>PILOTAGE ET SCENARIOS</t>
  </si>
  <si>
    <t>REGLAGES</t>
  </si>
  <si>
    <t>/</t>
  </si>
  <si>
    <r>
      <t xml:space="preserve">Fourniture, pose et raccordement  d'une alimentation specifique </t>
    </r>
    <r>
      <rPr>
        <b/>
        <sz val="9"/>
        <rFont val="Calibri"/>
        <family val="2"/>
        <scheme val="minor"/>
      </rPr>
      <t xml:space="preserve"> extracteur  ou rideau d'air chaud</t>
    </r>
  </si>
  <si>
    <r>
      <t xml:space="preserve">Fourniture, pose et raccordement  d'une alimentation specifique </t>
    </r>
    <r>
      <rPr>
        <b/>
        <sz val="9"/>
        <rFont val="Calibri"/>
        <family val="2"/>
        <scheme val="minor"/>
      </rPr>
      <t>CVC</t>
    </r>
  </si>
  <si>
    <r>
      <t xml:space="preserve">Fourniture, pose et raccordement  d'une alimentation specifique complémentaires pour </t>
    </r>
    <r>
      <rPr>
        <b/>
        <sz val="9"/>
        <rFont val="Calibri"/>
        <family val="2"/>
        <scheme val="minor"/>
      </rPr>
      <t>audioguide, audiophone, petit matériel, convecteur, transformateurs ou PNG</t>
    </r>
  </si>
  <si>
    <t>fourniture et pose et raccordement</t>
  </si>
  <si>
    <t>TO 1</t>
  </si>
  <si>
    <t>TRANCHES OPTIONNNELLES</t>
  </si>
  <si>
    <t>TO 3</t>
  </si>
  <si>
    <t>TO 2</t>
  </si>
  <si>
    <t>ETUDES CFO/CFA</t>
  </si>
  <si>
    <t>2.5.15</t>
  </si>
  <si>
    <t xml:space="preserve">Compte prorata - provision 1% du montant global de l'offre forfaitaire </t>
  </si>
  <si>
    <t>Extension système existant</t>
  </si>
  <si>
    <t>Coordination avec l'EPMO (étude, tests)</t>
  </si>
  <si>
    <t>FERME</t>
  </si>
  <si>
    <t>Fourniture passerelles modbus</t>
  </si>
  <si>
    <t>Câblage GTB</t>
  </si>
  <si>
    <t>pose et raccordement materiel ( sondes, contact de position des CCF )</t>
  </si>
  <si>
    <t>5.6</t>
  </si>
  <si>
    <t>EPMO</t>
  </si>
  <si>
    <t>Paramétrage GTB</t>
  </si>
  <si>
    <t>Raccordement sur GTB (CVCD, éclairage…)</t>
  </si>
  <si>
    <t>Pour Mémoire</t>
  </si>
  <si>
    <t>GTB</t>
  </si>
  <si>
    <t>Intégration bandeau  brassage dans baie existante</t>
  </si>
  <si>
    <t>Prise RJ</t>
  </si>
  <si>
    <t>5.5.4</t>
  </si>
  <si>
    <t>Switch VDI</t>
  </si>
  <si>
    <t>Borne DECT</t>
  </si>
  <si>
    <t>Telephone rouge</t>
  </si>
  <si>
    <t>Téléphonie IP</t>
  </si>
  <si>
    <t>5.5.3</t>
  </si>
  <si>
    <t>Téléphone</t>
  </si>
  <si>
    <t>Borne wi fi</t>
  </si>
  <si>
    <t>Bornes Wifi</t>
  </si>
  <si>
    <t>5.5.2</t>
  </si>
  <si>
    <t>Câblage VDI, téléphonie, borne wifi</t>
  </si>
  <si>
    <t>5.5.1</t>
  </si>
  <si>
    <t>Paramétrage</t>
  </si>
  <si>
    <t>Généralités</t>
  </si>
  <si>
    <t>BORNES WIFI / TELEPHONIE ET PRISES RJ</t>
  </si>
  <si>
    <t>5.5</t>
  </si>
  <si>
    <t>Câblage capteur</t>
  </si>
  <si>
    <t>5.4</t>
  </si>
  <si>
    <t>Licence</t>
  </si>
  <si>
    <t>Capteur video 3D Poe</t>
  </si>
  <si>
    <t>COMPTAGE VISITEURS</t>
  </si>
  <si>
    <t>Contrôles RX</t>
  </si>
  <si>
    <t>Contrôle bagages et detecteur de métaux</t>
  </si>
  <si>
    <t>5.3.4</t>
  </si>
  <si>
    <t>Boitier contrôle PNG guérite</t>
  </si>
  <si>
    <t>Obstacles contrôle billet entrée musée</t>
  </si>
  <si>
    <t>Obstacles sortie libre musée</t>
  </si>
  <si>
    <t>Câblage contrôle d'accès</t>
  </si>
  <si>
    <t>Serrure autonome (crémone IS, bureau, PCF, boitier PNG)</t>
  </si>
  <si>
    <t>Lecteur de badge (porte sous contrôle d'accès, PNG)</t>
  </si>
  <si>
    <t>BBG vert</t>
  </si>
  <si>
    <t>Dispositif de verrouillage porte sous contrôle d'accès (serrure électrique), alimentation incluse</t>
  </si>
  <si>
    <t>5.3.3</t>
  </si>
  <si>
    <t>Paramétrage Contrôle d'accès</t>
  </si>
  <si>
    <t>Contrôle d'accès</t>
  </si>
  <si>
    <t>ML</t>
  </si>
  <si>
    <t>Câblage intrusion</t>
  </si>
  <si>
    <t>Bouton anti agression</t>
  </si>
  <si>
    <t>Détecteurs d'ouverture</t>
  </si>
  <si>
    <t>Détecteur linéaire</t>
  </si>
  <si>
    <t>Détecteurs volumétriques 360</t>
  </si>
  <si>
    <t>5.3.2</t>
  </si>
  <si>
    <t>Raccordement intrusion sur GRE</t>
  </si>
  <si>
    <t>Paramétrage intrusion</t>
  </si>
  <si>
    <t xml:space="preserve">Detection intrusion </t>
  </si>
  <si>
    <t>Module deporté ( ML )</t>
  </si>
  <si>
    <t>5.3.1</t>
  </si>
  <si>
    <t>Généralités communes</t>
  </si>
  <si>
    <t>Contrôle d'accès et intrusion</t>
  </si>
  <si>
    <t>5.3</t>
  </si>
  <si>
    <t>Extension système vidéo éxistant</t>
  </si>
  <si>
    <t>Câblage caméra</t>
  </si>
  <si>
    <t>Caméra IP fixe intérieure</t>
  </si>
  <si>
    <t>5.2.3</t>
  </si>
  <si>
    <t>Switch video</t>
  </si>
  <si>
    <t>Extension vidéo</t>
  </si>
  <si>
    <t>Videosurveillance</t>
  </si>
  <si>
    <t>5.2</t>
  </si>
  <si>
    <t>Extension UGCIS existant</t>
  </si>
  <si>
    <t>Câblage DDO (bus UGCIS)</t>
  </si>
  <si>
    <t>Câblage alimentation verrou</t>
  </si>
  <si>
    <t>Dispositif local de demande d'ouverture DDO</t>
  </si>
  <si>
    <t>Verrou électromécanique</t>
  </si>
  <si>
    <t>5.1.3</t>
  </si>
  <si>
    <t>Paramétrage UGCIS</t>
  </si>
  <si>
    <t>Dévoiement bus UGCIS / continuité de service</t>
  </si>
  <si>
    <t>Unité de Gestion Centralisée des Issues de Secours</t>
  </si>
  <si>
    <t>Extension SSS existant</t>
  </si>
  <si>
    <t>Câblage HP</t>
  </si>
  <si>
    <t>Haut Parleur encastré</t>
  </si>
  <si>
    <t>5.1.2</t>
  </si>
  <si>
    <t>Paramétrage SSS</t>
  </si>
  <si>
    <t>Dévoiement ligne HP existante / continuité de service</t>
  </si>
  <si>
    <t>Sonorisation de Sécurité</t>
  </si>
  <si>
    <t>Extension SSI existant</t>
  </si>
  <si>
    <t>Arret Technique CA (PNG)</t>
  </si>
  <si>
    <t>Boitier de declenchement à clé</t>
  </si>
  <si>
    <t>Ventouses DAS PCF/Selecteur de fermeture GSR EMF ou GSR pour simple vantail</t>
  </si>
  <si>
    <t>Ventouses DAS PCF/Selecteur de fermeture GSR EMF ou GSR pour double vantaux</t>
  </si>
  <si>
    <t>Câblage télécommande DAS</t>
  </si>
  <si>
    <t>Câble Module Déporte</t>
  </si>
  <si>
    <t>Câbles lignes DSNA DL</t>
  </si>
  <si>
    <t>Câbles ligne de détection</t>
  </si>
  <si>
    <t xml:space="preserve">Module Déporté </t>
  </si>
  <si>
    <t>Diffuseur lumineux</t>
  </si>
  <si>
    <t>5.1.1.2</t>
  </si>
  <si>
    <t>Détection de chantier</t>
  </si>
  <si>
    <t>Paramétrage SSI et UAE</t>
  </si>
  <si>
    <t>Mise en sécurité (CMSI)</t>
  </si>
  <si>
    <t>Detecteur automatique incendie ponctuel</t>
  </si>
  <si>
    <t>Déclencheur manuel</t>
  </si>
  <si>
    <t>5.1.1.1.2</t>
  </si>
  <si>
    <t>Detection incendie généralisée</t>
  </si>
  <si>
    <t>Dévoiement bus DI existant / continuité de service</t>
  </si>
  <si>
    <t>Detection incendie (SDI)</t>
  </si>
  <si>
    <t>5.1.1.1</t>
  </si>
  <si>
    <t>Système de sécurité incendie</t>
  </si>
  <si>
    <t>5.1.1</t>
  </si>
  <si>
    <t>Sécurité Incendie</t>
  </si>
  <si>
    <t>5.1</t>
  </si>
  <si>
    <t>CALFEUTREMENT</t>
  </si>
  <si>
    <t>Adaptation TGBT 
Fourniture pose et raccordement d'un disjoncteur dans le TGBT pour TD RAC</t>
  </si>
  <si>
    <t>TOTAL tranche ferme €HT</t>
  </si>
  <si>
    <t>TOTAL tranche ferme €TTC</t>
  </si>
  <si>
    <t>TOTAL tranche optionnelle 01 €HT</t>
  </si>
  <si>
    <t>TOTAL tranche optionnelle 02 €HT</t>
  </si>
  <si>
    <t>TOTAL MARCHE  €TTC</t>
  </si>
  <si>
    <t>TOTAL tranche optionnelle 03 €HT</t>
  </si>
  <si>
    <t>TOTAL MARCHE ( tranche ferme + tranche optionnelle 1 + tranche optionnelle 2 + tranche optionnelle 3 ) €HT</t>
  </si>
  <si>
    <r>
      <rPr>
        <b/>
        <i/>
        <sz val="18"/>
        <rFont val="Calibri"/>
        <family val="2"/>
        <scheme val="minor"/>
      </rPr>
      <t>LOT CFO/CFA</t>
    </r>
    <r>
      <rPr>
        <b/>
        <sz val="18"/>
        <rFont val="Calibri"/>
        <family val="2"/>
        <scheme val="minor"/>
      </rPr>
      <t xml:space="preserve">
N° </t>
    </r>
    <r>
      <rPr>
        <b/>
        <i/>
        <sz val="18"/>
        <rFont val="Calibri"/>
        <family val="2"/>
        <scheme val="minor"/>
      </rPr>
      <t>2025-627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</si>
</sst>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[$-40C]General"/>
    <numFmt numFmtId="165" formatCode="00000"/>
  </numFmts>
  <fonts count="27" x14ac:knownFonts="1">
    <font>
      <sz val="10"/>
      <name val="Arial"/>
      <family val="2"/>
    </font>
    <font>
      <b/>
      <sz val="10"/>
      <name val="Times New Roman"/>
      <family val="1"/>
      <charset val="1"/>
    </font>
    <font>
      <sz val="9"/>
      <name val="Times New Roman"/>
      <family val="1"/>
      <charset val="1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b/>
      <i/>
      <sz val="18"/>
      <name val="Calibri"/>
      <family val="2"/>
      <scheme val="minor"/>
    </font>
    <font>
      <i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0" tint="-0.499984740745262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sz val="11"/>
      <color rgb="FF000000"/>
      <name val="Calibri"/>
      <family val="2"/>
    </font>
    <font>
      <b/>
      <sz val="9"/>
      <color theme="0" tint="-0.14999847407452621"/>
      <name val="Calibri"/>
      <family val="2"/>
      <scheme val="minor"/>
    </font>
    <font>
      <i/>
      <sz val="9"/>
      <color theme="0" tint="-0.14999847407452621"/>
      <name val="Calibri"/>
      <family val="2"/>
      <scheme val="minor"/>
    </font>
    <font>
      <b/>
      <sz val="9"/>
      <color theme="0" tint="-0.34998626667073579"/>
      <name val="Calibri"/>
      <family val="2"/>
      <scheme val="minor"/>
    </font>
    <font>
      <i/>
      <sz val="9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55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6" tint="0.39997558519241921"/>
        <bgColor indexed="22"/>
      </patternFill>
    </fill>
    <fill>
      <patternFill patternType="solid">
        <fgColor theme="3" tint="0.79998168889431442"/>
        <bgColor indexed="2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AF0F6"/>
        <bgColor indexed="64"/>
      </patternFill>
    </fill>
    <fill>
      <patternFill patternType="solid">
        <fgColor rgb="FFEAF0F6"/>
        <bgColor indexed="22"/>
      </patternFill>
    </fill>
    <fill>
      <patternFill patternType="solid">
        <fgColor theme="9" tint="0.39997558519241921"/>
        <bgColor indexed="22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4.9989318521683403E-2"/>
        <bgColor indexed="64"/>
      </patternFill>
    </fill>
  </fills>
  <borders count="5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8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thin">
        <color indexed="64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hair">
        <color indexed="8"/>
      </right>
      <top/>
      <bottom/>
      <diagonal/>
    </border>
    <border>
      <left style="thin">
        <color indexed="64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/>
      <diagonal/>
    </border>
    <border>
      <left style="thin">
        <color indexed="64"/>
      </left>
      <right style="hair">
        <color indexed="8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8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thin">
        <color indexed="64"/>
      </left>
      <right style="hair">
        <color indexed="8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8"/>
      </left>
      <right style="thin">
        <color indexed="64"/>
      </right>
      <top/>
      <bottom/>
      <diagonal/>
    </border>
    <border>
      <left/>
      <right style="hair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8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3" fillId="0" borderId="0" applyNumberFormat="0" applyBorder="0" applyProtection="0">
      <alignment horizontal="center"/>
    </xf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20" fillId="0" borderId="0" applyBorder="0" applyProtection="0"/>
  </cellStyleXfs>
  <cellXfs count="19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44" fontId="2" fillId="0" borderId="0" xfId="2" applyFont="1" applyAlignment="1">
      <alignment vertical="center" wrapText="1"/>
    </xf>
    <xf numFmtId="44" fontId="9" fillId="5" borderId="1" xfId="2" applyFont="1" applyFill="1" applyBorder="1" applyAlignment="1">
      <alignment horizontal="right" vertical="center" wrapText="1" shrinkToFi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4" fillId="6" borderId="7" xfId="0" applyNumberFormat="1" applyFont="1" applyFill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4" fontId="8" fillId="2" borderId="8" xfId="2" applyFont="1" applyFill="1" applyBorder="1" applyAlignment="1">
      <alignment horizontal="center" vertical="center" wrapText="1"/>
    </xf>
    <xf numFmtId="44" fontId="8" fillId="2" borderId="9" xfId="2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 shrinkToFit="1"/>
    </xf>
    <xf numFmtId="44" fontId="6" fillId="0" borderId="17" xfId="2" applyFont="1" applyFill="1" applyBorder="1" applyAlignment="1">
      <alignment horizontal="center" vertical="center" wrapText="1" shrinkToFit="1"/>
    </xf>
    <xf numFmtId="44" fontId="6" fillId="0" borderId="18" xfId="2" applyFont="1" applyFill="1" applyBorder="1" applyAlignment="1">
      <alignment horizontal="center" vertical="center" wrapText="1" shrinkToFit="1"/>
    </xf>
    <xf numFmtId="0" fontId="13" fillId="0" borderId="17" xfId="0" applyFont="1" applyBorder="1" applyAlignment="1">
      <alignment horizontal="center" vertical="center" wrapText="1" shrinkToFit="1"/>
    </xf>
    <xf numFmtId="0" fontId="6" fillId="3" borderId="11" xfId="0" applyFont="1" applyFill="1" applyBorder="1" applyAlignment="1">
      <alignment horizontal="left" vertical="center" wrapText="1" shrinkToFit="1"/>
    </xf>
    <xf numFmtId="0" fontId="6" fillId="3" borderId="12" xfId="0" applyFont="1" applyFill="1" applyBorder="1" applyAlignment="1">
      <alignment horizontal="left" vertical="center" wrapText="1" shrinkToFit="1"/>
    </xf>
    <xf numFmtId="44" fontId="6" fillId="0" borderId="17" xfId="2" applyFont="1" applyBorder="1" applyAlignment="1">
      <alignment horizontal="center" vertical="center" wrapText="1" shrinkToFit="1"/>
    </xf>
    <xf numFmtId="44" fontId="6" fillId="0" borderId="20" xfId="2" applyFont="1" applyFill="1" applyBorder="1" applyAlignment="1">
      <alignment horizontal="center" vertical="center" wrapText="1" shrinkToFit="1"/>
    </xf>
    <xf numFmtId="44" fontId="6" fillId="0" borderId="21" xfId="2" applyFont="1" applyFill="1" applyBorder="1" applyAlignment="1">
      <alignment horizontal="center" vertical="center" wrapText="1" shrinkToFit="1"/>
    </xf>
    <xf numFmtId="0" fontId="5" fillId="0" borderId="0" xfId="0" applyFont="1" applyAlignment="1">
      <alignment vertical="center" wrapText="1"/>
    </xf>
    <xf numFmtId="0" fontId="5" fillId="0" borderId="0" xfId="0" applyFont="1"/>
    <xf numFmtId="44" fontId="2" fillId="0" borderId="0" xfId="0" applyNumberFormat="1" applyFont="1" applyAlignment="1">
      <alignment vertical="center" wrapText="1"/>
    </xf>
    <xf numFmtId="49" fontId="4" fillId="6" borderId="8" xfId="0" applyNumberFormat="1" applyFont="1" applyFill="1" applyBorder="1" applyAlignment="1">
      <alignment horizontal="center" vertical="center" wrapText="1"/>
    </xf>
    <xf numFmtId="49" fontId="7" fillId="7" borderId="13" xfId="0" applyNumberFormat="1" applyFont="1" applyFill="1" applyBorder="1" applyAlignment="1">
      <alignment horizontal="center" vertical="center" wrapText="1"/>
    </xf>
    <xf numFmtId="49" fontId="4" fillId="8" borderId="0" xfId="0" applyNumberFormat="1" applyFont="1" applyFill="1" applyAlignment="1">
      <alignment horizontal="left" vertical="center" wrapText="1"/>
    </xf>
    <xf numFmtId="49" fontId="7" fillId="7" borderId="13" xfId="0" applyNumberFormat="1" applyFont="1" applyFill="1" applyBorder="1" applyAlignment="1">
      <alignment horizontal="left" vertical="center"/>
    </xf>
    <xf numFmtId="49" fontId="4" fillId="8" borderId="0" xfId="0" applyNumberFormat="1" applyFont="1" applyFill="1" applyAlignment="1">
      <alignment horizontal="center" vertical="center" wrapText="1"/>
    </xf>
    <xf numFmtId="49" fontId="7" fillId="9" borderId="13" xfId="0" applyNumberFormat="1" applyFont="1" applyFill="1" applyBorder="1" applyAlignment="1">
      <alignment horizontal="center" vertical="center" wrapText="1"/>
    </xf>
    <xf numFmtId="0" fontId="13" fillId="9" borderId="17" xfId="0" applyFont="1" applyFill="1" applyBorder="1" applyAlignment="1">
      <alignment horizontal="center" vertical="center" wrapText="1" shrinkToFit="1"/>
    </xf>
    <xf numFmtId="0" fontId="6" fillId="9" borderId="17" xfId="0" applyFont="1" applyFill="1" applyBorder="1" applyAlignment="1">
      <alignment horizontal="center" vertical="center" wrapText="1"/>
    </xf>
    <xf numFmtId="0" fontId="6" fillId="9" borderId="17" xfId="0" applyFont="1" applyFill="1" applyBorder="1" applyAlignment="1">
      <alignment horizontal="center" vertical="center" wrapText="1" shrinkToFit="1"/>
    </xf>
    <xf numFmtId="44" fontId="6" fillId="9" borderId="5" xfId="2" applyFont="1" applyFill="1" applyBorder="1" applyAlignment="1">
      <alignment horizontal="center" vertical="center" wrapText="1" shrinkToFit="1"/>
    </xf>
    <xf numFmtId="44" fontId="6" fillId="9" borderId="18" xfId="2" applyFont="1" applyFill="1" applyBorder="1" applyAlignment="1">
      <alignment horizontal="center" vertical="center" wrapText="1" shrinkToFit="1"/>
    </xf>
    <xf numFmtId="0" fontId="4" fillId="8" borderId="0" xfId="0" applyFont="1" applyFill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 shrinkToFit="1"/>
    </xf>
    <xf numFmtId="0" fontId="6" fillId="3" borderId="10" xfId="1" applyNumberFormat="1" applyFont="1" applyFill="1" applyBorder="1" applyAlignment="1" applyProtection="1">
      <alignment horizontal="left" vertical="center" wrapText="1" shrinkToFit="1"/>
    </xf>
    <xf numFmtId="0" fontId="6" fillId="3" borderId="10" xfId="1" applyNumberFormat="1" applyFont="1" applyFill="1" applyBorder="1" applyAlignment="1" applyProtection="1">
      <alignment horizontal="center" vertical="center" wrapText="1" shrinkToFit="1"/>
    </xf>
    <xf numFmtId="44" fontId="6" fillId="3" borderId="10" xfId="2" applyFont="1" applyFill="1" applyBorder="1" applyAlignment="1" applyProtection="1">
      <alignment horizontal="center" vertical="center" wrapText="1" shrinkToFit="1"/>
    </xf>
    <xf numFmtId="49" fontId="18" fillId="10" borderId="13" xfId="0" applyNumberFormat="1" applyFont="1" applyFill="1" applyBorder="1" applyAlignment="1">
      <alignment horizontal="center" vertical="center" wrapText="1"/>
    </xf>
    <xf numFmtId="49" fontId="18" fillId="10" borderId="13" xfId="0" applyNumberFormat="1" applyFont="1" applyFill="1" applyBorder="1" applyAlignment="1">
      <alignment horizontal="left" vertical="center"/>
    </xf>
    <xf numFmtId="49" fontId="19" fillId="11" borderId="0" xfId="0" applyNumberFormat="1" applyFont="1" applyFill="1" applyAlignment="1">
      <alignment horizontal="left" vertical="center" wrapText="1"/>
    </xf>
    <xf numFmtId="49" fontId="19" fillId="11" borderId="0" xfId="0" applyNumberFormat="1" applyFont="1" applyFill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 shrinkToFit="1"/>
    </xf>
    <xf numFmtId="49" fontId="7" fillId="8" borderId="7" xfId="0" applyNumberFormat="1" applyFont="1" applyFill="1" applyBorder="1" applyAlignment="1">
      <alignment horizontal="center" vertical="center" wrapText="1"/>
    </xf>
    <xf numFmtId="0" fontId="13" fillId="9" borderId="23" xfId="0" applyFont="1" applyFill="1" applyBorder="1" applyAlignment="1">
      <alignment horizontal="center" vertical="center" wrapText="1" shrinkToFit="1"/>
    </xf>
    <xf numFmtId="0" fontId="13" fillId="9" borderId="5" xfId="0" applyFont="1" applyFill="1" applyBorder="1" applyAlignment="1">
      <alignment horizontal="center" vertical="center" wrapText="1" shrinkToFit="1"/>
    </xf>
    <xf numFmtId="44" fontId="6" fillId="9" borderId="17" xfId="2" applyFont="1" applyFill="1" applyBorder="1" applyAlignment="1">
      <alignment horizontal="center" vertical="center" wrapText="1" shrinkToFit="1"/>
    </xf>
    <xf numFmtId="49" fontId="7" fillId="0" borderId="1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0" fillId="0" borderId="0" xfId="0" applyFill="1"/>
    <xf numFmtId="44" fontId="6" fillId="0" borderId="17" xfId="2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 shrinkToFit="1"/>
    </xf>
    <xf numFmtId="44" fontId="6" fillId="7" borderId="18" xfId="2" applyFont="1" applyFill="1" applyBorder="1" applyAlignment="1">
      <alignment horizontal="center" vertical="center" wrapText="1" shrinkToFit="1"/>
    </xf>
    <xf numFmtId="0" fontId="8" fillId="0" borderId="17" xfId="0" applyFont="1" applyFill="1" applyBorder="1" applyAlignment="1">
      <alignment horizontal="center" vertical="center" wrapText="1" shrinkToFit="1"/>
    </xf>
    <xf numFmtId="0" fontId="8" fillId="0" borderId="17" xfId="0" applyFont="1" applyBorder="1" applyAlignment="1">
      <alignment horizontal="center" vertical="center" wrapText="1" shrinkToFit="1"/>
    </xf>
    <xf numFmtId="0" fontId="8" fillId="9" borderId="17" xfId="0" applyFont="1" applyFill="1" applyBorder="1" applyAlignment="1">
      <alignment horizontal="center" vertical="center" wrapText="1" shrinkToFit="1"/>
    </xf>
    <xf numFmtId="0" fontId="8" fillId="0" borderId="20" xfId="0" applyFont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vertical="center" wrapText="1" shrinkToFit="1"/>
    </xf>
    <xf numFmtId="0" fontId="8" fillId="0" borderId="24" xfId="0" applyFont="1" applyBorder="1" applyAlignment="1">
      <alignment vertical="center" wrapText="1" shrinkToFit="1"/>
    </xf>
    <xf numFmtId="0" fontId="8" fillId="0" borderId="5" xfId="0" applyFont="1" applyBorder="1" applyAlignment="1">
      <alignment vertical="center" wrapText="1" shrinkToFit="1"/>
    </xf>
    <xf numFmtId="0" fontId="8" fillId="0" borderId="20" xfId="0" applyFont="1" applyBorder="1" applyAlignment="1">
      <alignment vertical="center" wrapText="1" shrinkToFit="1"/>
    </xf>
    <xf numFmtId="0" fontId="8" fillId="0" borderId="20" xfId="0" applyFont="1" applyFill="1" applyBorder="1" applyAlignment="1">
      <alignment horizontal="center" vertical="center" wrapText="1" shrinkToFit="1"/>
    </xf>
    <xf numFmtId="44" fontId="8" fillId="2" borderId="9" xfId="2" applyNumberFormat="1" applyFont="1" applyFill="1" applyBorder="1" applyAlignment="1">
      <alignment horizontal="center" vertical="center" wrapText="1"/>
    </xf>
    <xf numFmtId="0" fontId="6" fillId="9" borderId="31" xfId="0" applyFont="1" applyFill="1" applyBorder="1" applyAlignment="1">
      <alignment horizontal="center" vertical="center" wrapText="1" shrinkToFit="1"/>
    </xf>
    <xf numFmtId="44" fontId="6" fillId="9" borderId="38" xfId="2" applyFont="1" applyFill="1" applyBorder="1" applyAlignment="1">
      <alignment horizontal="center" vertical="center" wrapText="1" shrinkToFit="1"/>
    </xf>
    <xf numFmtId="44" fontId="6" fillId="9" borderId="37" xfId="2" applyFont="1" applyFill="1" applyBorder="1" applyAlignment="1">
      <alignment horizontal="center" vertical="center" wrapText="1" shrinkToFit="1"/>
    </xf>
    <xf numFmtId="49" fontId="4" fillId="12" borderId="7" xfId="0" applyNumberFormat="1" applyFont="1" applyFill="1" applyBorder="1" applyAlignment="1">
      <alignment horizontal="center" vertical="center" wrapText="1"/>
    </xf>
    <xf numFmtId="49" fontId="7" fillId="9" borderId="39" xfId="0" applyNumberFormat="1" applyFont="1" applyFill="1" applyBorder="1" applyAlignment="1">
      <alignment horizontal="center" vertical="center" wrapText="1"/>
    </xf>
    <xf numFmtId="44" fontId="6" fillId="5" borderId="1" xfId="2" applyFont="1" applyFill="1" applyBorder="1" applyAlignment="1">
      <alignment vertical="center" wrapText="1" shrinkToFit="1"/>
    </xf>
    <xf numFmtId="44" fontId="6" fillId="0" borderId="0" xfId="2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7" fillId="13" borderId="0" xfId="0" applyNumberFormat="1" applyFont="1" applyFill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 shrinkToFit="1"/>
    </xf>
    <xf numFmtId="0" fontId="6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 shrinkToFit="1"/>
    </xf>
    <xf numFmtId="44" fontId="21" fillId="0" borderId="18" xfId="2" applyFont="1" applyFill="1" applyBorder="1" applyAlignment="1">
      <alignment horizontal="center" vertical="center" wrapText="1" shrinkToFit="1"/>
    </xf>
    <xf numFmtId="0" fontId="21" fillId="0" borderId="17" xfId="0" applyFont="1" applyBorder="1" applyAlignment="1">
      <alignment horizontal="center" vertical="center" wrapText="1" shrinkToFit="1"/>
    </xf>
    <xf numFmtId="0" fontId="21" fillId="0" borderId="17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 shrinkToFit="1"/>
    </xf>
    <xf numFmtId="49" fontId="5" fillId="8" borderId="7" xfId="0" applyNumberFormat="1" applyFont="1" applyFill="1" applyBorder="1" applyAlignment="1">
      <alignment horizontal="center" vertical="center" wrapText="1"/>
    </xf>
    <xf numFmtId="44" fontId="6" fillId="0" borderId="45" xfId="2" applyFont="1" applyFill="1" applyBorder="1" applyAlignment="1">
      <alignment horizontal="center" vertical="center" wrapText="1" shrinkToFit="1"/>
    </xf>
    <xf numFmtId="44" fontId="6" fillId="0" borderId="5" xfId="2" applyFont="1" applyFill="1" applyBorder="1" applyAlignment="1">
      <alignment horizontal="center" vertical="center" wrapText="1" shrinkToFit="1"/>
    </xf>
    <xf numFmtId="0" fontId="13" fillId="0" borderId="20" xfId="0" applyFont="1" applyBorder="1" applyAlignment="1">
      <alignment horizontal="center" vertical="center" wrapText="1" shrinkToFit="1"/>
    </xf>
    <xf numFmtId="49" fontId="7" fillId="0" borderId="48" xfId="0" applyNumberFormat="1" applyFont="1" applyBorder="1" applyAlignment="1">
      <alignment horizontal="center" vertical="center" wrapText="1"/>
    </xf>
    <xf numFmtId="44" fontId="21" fillId="14" borderId="18" xfId="2" applyFont="1" applyFill="1" applyBorder="1" applyAlignment="1">
      <alignment horizontal="center" vertical="center" wrapText="1" shrinkToFit="1"/>
    </xf>
    <xf numFmtId="0" fontId="21" fillId="14" borderId="17" xfId="0" applyFont="1" applyFill="1" applyBorder="1" applyAlignment="1">
      <alignment horizontal="center" vertical="center" wrapText="1" shrinkToFit="1"/>
    </xf>
    <xf numFmtId="0" fontId="21" fillId="14" borderId="17" xfId="0" applyFont="1" applyFill="1" applyBorder="1" applyAlignment="1">
      <alignment horizontal="center" vertical="center" wrapText="1"/>
    </xf>
    <xf numFmtId="0" fontId="22" fillId="14" borderId="17" xfId="0" applyFont="1" applyFill="1" applyBorder="1" applyAlignment="1">
      <alignment horizontal="center" vertical="center" wrapText="1" shrinkToFit="1"/>
    </xf>
    <xf numFmtId="44" fontId="23" fillId="0" borderId="18" xfId="2" applyFont="1" applyFill="1" applyBorder="1" applyAlignment="1">
      <alignment horizontal="center" vertical="center" wrapText="1" shrinkToFit="1"/>
    </xf>
    <xf numFmtId="0" fontId="23" fillId="0" borderId="17" xfId="0" applyFont="1" applyBorder="1" applyAlignment="1">
      <alignment horizontal="center" vertical="center" wrapText="1" shrinkToFit="1"/>
    </xf>
    <xf numFmtId="0" fontId="23" fillId="0" borderId="17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 shrinkToFit="1"/>
    </xf>
    <xf numFmtId="0" fontId="6" fillId="14" borderId="17" xfId="0" applyFont="1" applyFill="1" applyBorder="1" applyAlignment="1">
      <alignment horizontal="center" vertical="center" wrapText="1"/>
    </xf>
    <xf numFmtId="0" fontId="13" fillId="14" borderId="17" xfId="0" applyFont="1" applyFill="1" applyBorder="1" applyAlignment="1">
      <alignment horizontal="center" vertical="center" wrapText="1" shrinkToFit="1"/>
    </xf>
    <xf numFmtId="44" fontId="6" fillId="14" borderId="18" xfId="2" applyFont="1" applyFill="1" applyBorder="1" applyAlignment="1">
      <alignment horizontal="center" vertical="center" wrapText="1" shrinkToFit="1"/>
    </xf>
    <xf numFmtId="0" fontId="6" fillId="14" borderId="17" xfId="0" applyFont="1" applyFill="1" applyBorder="1" applyAlignment="1">
      <alignment horizontal="center" vertical="center" wrapText="1" shrinkToFit="1"/>
    </xf>
    <xf numFmtId="44" fontId="21" fillId="0" borderId="40" xfId="2" applyFont="1" applyFill="1" applyBorder="1" applyAlignment="1">
      <alignment horizontal="center" vertical="center" wrapText="1" shrinkToFit="1"/>
    </xf>
    <xf numFmtId="0" fontId="21" fillId="0" borderId="17" xfId="0" applyFont="1" applyFill="1" applyBorder="1" applyAlignment="1">
      <alignment horizontal="center" vertical="center" wrapText="1" shrinkToFit="1"/>
    </xf>
    <xf numFmtId="0" fontId="21" fillId="0" borderId="17" xfId="0" applyFont="1" applyFill="1" applyBorder="1" applyAlignment="1">
      <alignment horizontal="center" vertical="center" wrapText="1"/>
    </xf>
    <xf numFmtId="0" fontId="22" fillId="0" borderId="17" xfId="0" applyFont="1" applyFill="1" applyBorder="1" applyAlignment="1">
      <alignment horizontal="center" vertical="center" wrapText="1" shrinkToFit="1"/>
    </xf>
    <xf numFmtId="44" fontId="6" fillId="0" borderId="49" xfId="2" applyFont="1" applyFill="1" applyBorder="1" applyAlignment="1">
      <alignment vertical="center" wrapText="1"/>
    </xf>
    <xf numFmtId="49" fontId="7" fillId="13" borderId="42" xfId="0" applyNumberFormat="1" applyFont="1" applyFill="1" applyBorder="1" applyAlignment="1">
      <alignment horizontal="center" vertical="center" wrapText="1"/>
    </xf>
    <xf numFmtId="0" fontId="13" fillId="14" borderId="20" xfId="0" applyFont="1" applyFill="1" applyBorder="1" applyAlignment="1">
      <alignment horizontal="center" vertical="center" wrapText="1" shrinkToFit="1"/>
    </xf>
    <xf numFmtId="49" fontId="25" fillId="15" borderId="7" xfId="0" applyNumberFormat="1" applyFont="1" applyFill="1" applyBorder="1" applyAlignment="1">
      <alignment horizontal="center" vertical="center" wrapText="1"/>
    </xf>
    <xf numFmtId="49" fontId="8" fillId="16" borderId="9" xfId="0" applyNumberFormat="1" applyFont="1" applyFill="1" applyBorder="1" applyAlignment="1">
      <alignment vertical="center" wrapText="1"/>
    </xf>
    <xf numFmtId="49" fontId="8" fillId="16" borderId="8" xfId="0" applyNumberFormat="1" applyFont="1" applyFill="1" applyBorder="1" applyAlignment="1">
      <alignment vertical="center" wrapText="1"/>
    </xf>
    <xf numFmtId="49" fontId="8" fillId="16" borderId="8" xfId="0" applyNumberFormat="1" applyFont="1" applyFill="1" applyBorder="1" applyAlignment="1">
      <alignment vertical="center"/>
    </xf>
    <xf numFmtId="49" fontId="7" fillId="16" borderId="7" xfId="0" applyNumberFormat="1" applyFont="1" applyFill="1" applyBorder="1" applyAlignment="1">
      <alignment horizontal="center" vertical="center" wrapText="1"/>
    </xf>
    <xf numFmtId="49" fontId="9" fillId="5" borderId="1" xfId="2" applyNumberFormat="1" applyFont="1" applyFill="1" applyBorder="1" applyAlignment="1">
      <alignment horizontal="right" vertical="center" wrapText="1" shrinkToFit="1"/>
    </xf>
    <xf numFmtId="49" fontId="1" fillId="14" borderId="0" xfId="0" applyNumberFormat="1" applyFont="1" applyFill="1" applyBorder="1" applyAlignment="1">
      <alignment horizontal="center" vertical="center" wrapText="1"/>
    </xf>
    <xf numFmtId="0" fontId="2" fillId="14" borderId="0" xfId="0" applyFont="1" applyFill="1" applyBorder="1" applyAlignment="1">
      <alignment horizontal="left" vertical="center" wrapText="1"/>
    </xf>
    <xf numFmtId="0" fontId="8" fillId="14" borderId="0" xfId="0" applyFont="1" applyFill="1" applyBorder="1" applyAlignment="1">
      <alignment horizontal="center" vertical="center" wrapText="1"/>
    </xf>
    <xf numFmtId="0" fontId="2" fillId="14" borderId="0" xfId="0" applyFont="1" applyFill="1" applyBorder="1" applyAlignment="1">
      <alignment vertical="center" wrapText="1"/>
    </xf>
    <xf numFmtId="49" fontId="9" fillId="5" borderId="2" xfId="0" applyNumberFormat="1" applyFont="1" applyFill="1" applyBorder="1" applyAlignment="1">
      <alignment horizontal="right" vertical="center" wrapText="1"/>
    </xf>
    <xf numFmtId="49" fontId="9" fillId="5" borderId="3" xfId="0" applyNumberFormat="1" applyFont="1" applyFill="1" applyBorder="1" applyAlignment="1">
      <alignment horizontal="right" vertical="center" wrapText="1"/>
    </xf>
    <xf numFmtId="49" fontId="9" fillId="5" borderId="4" xfId="0" applyNumberFormat="1" applyFont="1" applyFill="1" applyBorder="1" applyAlignment="1">
      <alignment horizontal="right" vertical="center" wrapText="1"/>
    </xf>
    <xf numFmtId="49" fontId="4" fillId="6" borderId="8" xfId="0" applyNumberFormat="1" applyFont="1" applyFill="1" applyBorder="1" applyAlignment="1">
      <alignment horizontal="left" vertical="center" wrapText="1"/>
    </xf>
    <xf numFmtId="49" fontId="4" fillId="6" borderId="9" xfId="0" applyNumberFormat="1" applyFont="1" applyFill="1" applyBorder="1" applyAlignment="1">
      <alignment horizontal="left" vertical="center" wrapText="1"/>
    </xf>
    <xf numFmtId="49" fontId="5" fillId="8" borderId="8" xfId="0" applyNumberFormat="1" applyFont="1" applyFill="1" applyBorder="1" applyAlignment="1">
      <alignment horizontal="left" vertical="center" wrapText="1"/>
    </xf>
    <xf numFmtId="49" fontId="4" fillId="8" borderId="8" xfId="0" applyNumberFormat="1" applyFont="1" applyFill="1" applyBorder="1" applyAlignment="1">
      <alignment horizontal="left" vertical="center" wrapText="1"/>
    </xf>
    <xf numFmtId="49" fontId="4" fillId="8" borderId="9" xfId="0" applyNumberFormat="1" applyFont="1" applyFill="1" applyBorder="1" applyAlignment="1">
      <alignment horizontal="left" vertical="center" wrapText="1"/>
    </xf>
    <xf numFmtId="49" fontId="7" fillId="0" borderId="25" xfId="0" applyNumberFormat="1" applyFont="1" applyBorder="1" applyAlignment="1">
      <alignment horizontal="center" vertical="center" wrapText="1"/>
    </xf>
    <xf numFmtId="49" fontId="7" fillId="0" borderId="26" xfId="0" applyNumberFormat="1" applyFont="1" applyBorder="1" applyAlignment="1">
      <alignment horizontal="center" vertical="center" wrapText="1"/>
    </xf>
    <xf numFmtId="49" fontId="7" fillId="0" borderId="29" xfId="0" applyNumberFormat="1" applyFont="1" applyBorder="1" applyAlignment="1">
      <alignment horizontal="center" vertical="center" wrapText="1"/>
    </xf>
    <xf numFmtId="0" fontId="22" fillId="0" borderId="44" xfId="0" applyFont="1" applyFill="1" applyBorder="1" applyAlignment="1">
      <alignment horizontal="center" vertical="center" wrapText="1" shrinkToFit="1"/>
    </xf>
    <xf numFmtId="0" fontId="22" fillId="0" borderId="43" xfId="0" applyFont="1" applyFill="1" applyBorder="1" applyAlignment="1">
      <alignment horizontal="center" vertical="center" wrapText="1" shrinkToFit="1"/>
    </xf>
    <xf numFmtId="0" fontId="22" fillId="0" borderId="42" xfId="0" applyFont="1" applyFill="1" applyBorder="1" applyAlignment="1">
      <alignment horizontal="center" vertical="center" wrapText="1" shrinkToFit="1"/>
    </xf>
    <xf numFmtId="0" fontId="22" fillId="0" borderId="23" xfId="0" applyFont="1" applyFill="1" applyBorder="1" applyAlignment="1">
      <alignment horizontal="center" vertical="center" wrapText="1" shrinkToFit="1"/>
    </xf>
    <xf numFmtId="0" fontId="22" fillId="0" borderId="51" xfId="0" applyFont="1" applyFill="1" applyBorder="1" applyAlignment="1">
      <alignment horizontal="center" vertical="center" wrapText="1" shrinkToFit="1"/>
    </xf>
    <xf numFmtId="0" fontId="22" fillId="0" borderId="50" xfId="0" applyFont="1" applyFill="1" applyBorder="1" applyAlignment="1">
      <alignment horizontal="center" vertical="center" wrapText="1" shrinkToFi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22" xfId="0" applyNumberFormat="1" applyFont="1" applyFill="1" applyBorder="1" applyAlignment="1">
      <alignment horizontal="center" vertical="center" wrapText="1"/>
    </xf>
    <xf numFmtId="0" fontId="22" fillId="0" borderId="44" xfId="0" applyFont="1" applyBorder="1" applyAlignment="1">
      <alignment horizontal="center" vertical="center" wrapText="1" shrinkToFit="1"/>
    </xf>
    <xf numFmtId="0" fontId="22" fillId="0" borderId="43" xfId="0" applyFont="1" applyBorder="1" applyAlignment="1">
      <alignment horizontal="center" vertical="center" wrapText="1" shrinkToFit="1"/>
    </xf>
    <xf numFmtId="0" fontId="22" fillId="0" borderId="42" xfId="0" applyFont="1" applyBorder="1" applyAlignment="1">
      <alignment horizontal="center" vertical="center" wrapText="1" shrinkToFit="1"/>
    </xf>
    <xf numFmtId="0" fontId="22" fillId="0" borderId="23" xfId="0" applyFont="1" applyBorder="1" applyAlignment="1">
      <alignment horizontal="center" vertical="center" wrapText="1" shrinkToFit="1"/>
    </xf>
    <xf numFmtId="49" fontId="7" fillId="14" borderId="26" xfId="0" applyNumberFormat="1" applyFont="1" applyFill="1" applyBorder="1" applyAlignment="1">
      <alignment horizontal="center" vertical="center" wrapText="1"/>
    </xf>
    <xf numFmtId="49" fontId="7" fillId="14" borderId="29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right" vertical="center" wrapText="1"/>
    </xf>
    <xf numFmtId="49" fontId="9" fillId="2" borderId="14" xfId="0" applyNumberFormat="1" applyFont="1" applyFill="1" applyBorder="1" applyAlignment="1">
      <alignment horizontal="right" vertical="center" wrapText="1"/>
    </xf>
    <xf numFmtId="49" fontId="9" fillId="2" borderId="16" xfId="0" applyNumberFormat="1" applyFont="1" applyFill="1" applyBorder="1" applyAlignment="1">
      <alignment horizontal="right" vertical="center" wrapText="1"/>
    </xf>
    <xf numFmtId="49" fontId="7" fillId="14" borderId="28" xfId="0" applyNumberFormat="1" applyFont="1" applyFill="1" applyBorder="1" applyAlignment="1">
      <alignment horizontal="center" vertical="center" wrapText="1"/>
    </xf>
    <xf numFmtId="49" fontId="4" fillId="6" borderId="6" xfId="0" applyNumberFormat="1" applyFont="1" applyFill="1" applyBorder="1" applyAlignment="1">
      <alignment horizontal="left" vertical="center" wrapText="1"/>
    </xf>
    <xf numFmtId="49" fontId="7" fillId="0" borderId="41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 shrinkToFit="1"/>
    </xf>
    <xf numFmtId="0" fontId="24" fillId="0" borderId="22" xfId="0" applyFont="1" applyBorder="1" applyAlignment="1">
      <alignment horizontal="center" vertical="center" wrapText="1" shrinkToFit="1"/>
    </xf>
    <xf numFmtId="0" fontId="22" fillId="14" borderId="44" xfId="0" applyFont="1" applyFill="1" applyBorder="1" applyAlignment="1">
      <alignment horizontal="center" vertical="center" wrapText="1" shrinkToFit="1"/>
    </xf>
    <xf numFmtId="0" fontId="22" fillId="14" borderId="43" xfId="0" applyFont="1" applyFill="1" applyBorder="1" applyAlignment="1">
      <alignment horizontal="center" vertical="center" wrapText="1" shrinkToFit="1"/>
    </xf>
    <xf numFmtId="0" fontId="22" fillId="14" borderId="42" xfId="0" applyFont="1" applyFill="1" applyBorder="1" applyAlignment="1">
      <alignment horizontal="center" vertical="center" wrapText="1" shrinkToFit="1"/>
    </xf>
    <xf numFmtId="0" fontId="22" fillId="14" borderId="23" xfId="0" applyFont="1" applyFill="1" applyBorder="1" applyAlignment="1">
      <alignment horizontal="center" vertical="center" wrapText="1" shrinkToFit="1"/>
    </xf>
    <xf numFmtId="49" fontId="7" fillId="0" borderId="28" xfId="0" applyNumberFormat="1" applyFont="1" applyBorder="1" applyAlignment="1">
      <alignment horizontal="center" vertical="center" wrapText="1"/>
    </xf>
    <xf numFmtId="0" fontId="22" fillId="0" borderId="47" xfId="0" applyFont="1" applyBorder="1" applyAlignment="1">
      <alignment horizontal="center" vertical="center" wrapText="1" shrinkToFit="1"/>
    </xf>
    <xf numFmtId="0" fontId="22" fillId="0" borderId="46" xfId="0" applyFont="1" applyBorder="1" applyAlignment="1">
      <alignment horizontal="center" vertical="center" wrapText="1" shrinkToFit="1"/>
    </xf>
    <xf numFmtId="0" fontId="22" fillId="0" borderId="7" xfId="0" applyFont="1" applyBorder="1" applyAlignment="1">
      <alignment horizontal="center" vertical="center" wrapText="1" shrinkToFit="1"/>
    </xf>
    <xf numFmtId="0" fontId="22" fillId="0" borderId="22" xfId="0" applyFont="1" applyBorder="1" applyAlignment="1">
      <alignment horizontal="center" vertical="center" wrapText="1" shrinkToFit="1"/>
    </xf>
    <xf numFmtId="49" fontId="25" fillId="15" borderId="8" xfId="0" applyNumberFormat="1" applyFont="1" applyFill="1" applyBorder="1" applyAlignment="1">
      <alignment horizontal="left" vertical="center" wrapText="1"/>
    </xf>
    <xf numFmtId="49" fontId="25" fillId="15" borderId="9" xfId="0" applyNumberFormat="1" applyFont="1" applyFill="1" applyBorder="1" applyAlignment="1">
      <alignment horizontal="left" vertical="center" wrapText="1"/>
    </xf>
    <xf numFmtId="49" fontId="9" fillId="2" borderId="22" xfId="0" applyNumberFormat="1" applyFont="1" applyFill="1" applyBorder="1" applyAlignment="1">
      <alignment horizontal="right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49" fontId="4" fillId="12" borderId="8" xfId="0" applyNumberFormat="1" applyFont="1" applyFill="1" applyBorder="1" applyAlignment="1">
      <alignment horizontal="left" vertical="center" wrapText="1"/>
    </xf>
    <xf numFmtId="49" fontId="4" fillId="12" borderId="9" xfId="0" applyNumberFormat="1" applyFont="1" applyFill="1" applyBorder="1" applyAlignment="1">
      <alignment horizontal="left" vertical="center" wrapText="1"/>
    </xf>
    <xf numFmtId="49" fontId="7" fillId="8" borderId="8" xfId="0" applyNumberFormat="1" applyFont="1" applyFill="1" applyBorder="1" applyAlignment="1">
      <alignment horizontal="left" vertical="center" wrapText="1"/>
    </xf>
    <xf numFmtId="49" fontId="7" fillId="8" borderId="9" xfId="0" applyNumberFormat="1" applyFont="1" applyFill="1" applyBorder="1" applyAlignment="1">
      <alignment horizontal="left" vertical="center" wrapText="1"/>
    </xf>
    <xf numFmtId="0" fontId="13" fillId="9" borderId="24" xfId="0" applyFont="1" applyFill="1" applyBorder="1" applyAlignment="1">
      <alignment horizontal="center" vertical="center" wrapText="1" shrinkToFit="1"/>
    </xf>
    <xf numFmtId="0" fontId="13" fillId="9" borderId="5" xfId="0" applyFont="1" applyFill="1" applyBorder="1" applyAlignment="1">
      <alignment horizontal="center" vertical="center" wrapText="1" shrinkToFit="1"/>
    </xf>
    <xf numFmtId="0" fontId="13" fillId="9" borderId="36" xfId="0" applyFont="1" applyFill="1" applyBorder="1" applyAlignment="1">
      <alignment horizontal="center" vertical="center" wrapText="1" shrinkToFit="1"/>
    </xf>
    <xf numFmtId="0" fontId="4" fillId="0" borderId="2" xfId="1" applyNumberFormat="1" applyFont="1" applyBorder="1" applyAlignment="1" applyProtection="1">
      <alignment horizontal="center" vertical="center" wrapText="1" shrinkToFit="1"/>
    </xf>
    <xf numFmtId="0" fontId="4" fillId="0" borderId="3" xfId="1" applyNumberFormat="1" applyFont="1" applyBorder="1" applyAlignment="1" applyProtection="1">
      <alignment horizontal="center" vertical="center" wrapText="1" shrinkToFit="1"/>
    </xf>
    <xf numFmtId="0" fontId="4" fillId="0" borderId="4" xfId="1" applyNumberFormat="1" applyFont="1" applyBorder="1" applyAlignment="1" applyProtection="1">
      <alignment horizontal="center" vertical="center" wrapText="1" shrinkToFit="1"/>
    </xf>
    <xf numFmtId="49" fontId="10" fillId="3" borderId="1" xfId="1" applyNumberFormat="1" applyFont="1" applyFill="1" applyBorder="1" applyAlignment="1" applyProtection="1">
      <alignment horizontal="center" vertical="center" wrapText="1" shrinkToFit="1"/>
    </xf>
    <xf numFmtId="49" fontId="11" fillId="4" borderId="1" xfId="0" applyNumberFormat="1" applyFont="1" applyFill="1" applyBorder="1" applyAlignment="1">
      <alignment horizontal="center" vertical="center" wrapText="1" shrinkToFit="1"/>
    </xf>
    <xf numFmtId="49" fontId="1" fillId="0" borderId="19" xfId="0" applyNumberFormat="1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left" vertical="center" wrapText="1" shrinkToFit="1"/>
    </xf>
    <xf numFmtId="0" fontId="6" fillId="3" borderId="8" xfId="0" applyFont="1" applyFill="1" applyBorder="1" applyAlignment="1">
      <alignment horizontal="left" vertical="center" wrapText="1" shrinkToFit="1"/>
    </xf>
    <xf numFmtId="0" fontId="6" fillId="3" borderId="9" xfId="0" applyFont="1" applyFill="1" applyBorder="1" applyAlignment="1">
      <alignment horizontal="left" vertical="center" wrapText="1" shrinkToFit="1"/>
    </xf>
    <xf numFmtId="0" fontId="2" fillId="0" borderId="30" xfId="0" applyFont="1" applyFill="1" applyBorder="1" applyAlignment="1">
      <alignment horizontal="center" vertical="center" wrapText="1"/>
    </xf>
    <xf numFmtId="49" fontId="7" fillId="0" borderId="25" xfId="0" applyNumberFormat="1" applyFont="1" applyFill="1" applyBorder="1" applyAlignment="1">
      <alignment horizontal="center" vertical="center" wrapText="1"/>
    </xf>
    <xf numFmtId="49" fontId="7" fillId="0" borderId="26" xfId="0" applyNumberFormat="1" applyFont="1" applyFill="1" applyBorder="1" applyAlignment="1">
      <alignment horizontal="center" vertical="center" wrapText="1"/>
    </xf>
    <xf numFmtId="49" fontId="7" fillId="0" borderId="29" xfId="0" applyNumberFormat="1" applyFont="1" applyFill="1" applyBorder="1" applyAlignment="1">
      <alignment horizontal="center" vertical="center" wrapText="1"/>
    </xf>
    <xf numFmtId="0" fontId="7" fillId="7" borderId="31" xfId="0" applyFont="1" applyFill="1" applyBorder="1" applyAlignment="1">
      <alignment vertical="center" wrapText="1" shrinkToFit="1"/>
    </xf>
    <xf numFmtId="0" fontId="7" fillId="7" borderId="32" xfId="0" applyFont="1" applyFill="1" applyBorder="1" applyAlignment="1">
      <alignment vertical="center" wrapText="1" shrinkToFit="1"/>
    </xf>
    <xf numFmtId="0" fontId="7" fillId="7" borderId="33" xfId="0" applyFont="1" applyFill="1" applyBorder="1" applyAlignment="1">
      <alignment vertical="center" wrapText="1" shrinkToFit="1"/>
    </xf>
    <xf numFmtId="0" fontId="7" fillId="7" borderId="34" xfId="0" applyFont="1" applyFill="1" applyBorder="1" applyAlignment="1">
      <alignment vertical="center" wrapText="1" shrinkToFit="1"/>
    </xf>
    <xf numFmtId="0" fontId="7" fillId="7" borderId="35" xfId="0" applyFont="1" applyFill="1" applyBorder="1" applyAlignment="1">
      <alignment vertical="center" wrapText="1" shrinkToFit="1"/>
    </xf>
    <xf numFmtId="0" fontId="14" fillId="3" borderId="7" xfId="0" applyFont="1" applyFill="1" applyBorder="1" applyAlignment="1">
      <alignment horizontal="left" vertical="center" wrapText="1" shrinkToFit="1"/>
    </xf>
    <xf numFmtId="0" fontId="14" fillId="3" borderId="8" xfId="0" applyFont="1" applyFill="1" applyBorder="1" applyAlignment="1">
      <alignment horizontal="left" vertical="center" wrapText="1" shrinkToFit="1"/>
    </xf>
  </cellXfs>
  <cellStyles count="6">
    <cellStyle name="Excel Built-in Normal" xfId="5"/>
    <cellStyle name="Monétaire" xfId="2" builtinId="4"/>
    <cellStyle name="Monétaire 2" xfId="4"/>
    <cellStyle name="Monétaire 2 2" xfId="3"/>
    <cellStyle name="Normal" xfId="0" builtinId="0"/>
    <cellStyle name="Titre 1" xfId="1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E6E6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9D9D9"/>
      <rgbColor rgb="00FFFF99"/>
      <rgbColor rgb="0099CCFF"/>
      <rgbColor rgb="00FF99CC"/>
      <rgbColor rgb="00CC99FF"/>
      <rgbColor rgb="00FFCC99"/>
      <rgbColor rgb="003366FF"/>
      <rgbColor rgb="0033CCCC"/>
      <rgbColor rgb="0094BD5E"/>
      <rgbColor rgb="00FFD320"/>
      <rgbColor rgb="00FF9900"/>
      <rgbColor rgb="00FF6600"/>
      <rgbColor rgb="00666699"/>
      <rgbColor rgb="00B3B3B3"/>
      <rgbColor rgb="00003366"/>
      <rgbColor rgb="0000AE00"/>
      <rgbColor rgb="00003300"/>
      <rgbColor rgb="00333300"/>
      <rgbColor rgb="00993300"/>
      <rgbColor rgb="00993366"/>
      <rgbColor rgb="00333399"/>
      <rgbColor rgb="00333333"/>
    </indexedColors>
    <mruColors>
      <color rgb="FFEAF0F6"/>
      <color rgb="FF004F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265"/>
  <sheetViews>
    <sheetView tabSelected="1" topLeftCell="A239" zoomScale="90" zoomScaleNormal="90" zoomScaleSheetLayoutView="100" zoomScalePageLayoutView="70" workbookViewId="0">
      <selection activeCell="A263" sqref="A263:F263"/>
    </sheetView>
  </sheetViews>
  <sheetFormatPr baseColWidth="10" defaultColWidth="11.5703125" defaultRowHeight="12.75" x14ac:dyDescent="0.2"/>
  <cols>
    <col min="1" max="1" width="15.7109375" style="6" customWidth="1"/>
    <col min="2" max="2" width="5.7109375" style="7" customWidth="1"/>
    <col min="3" max="3" width="42.28515625" style="2" customWidth="1"/>
    <col min="4" max="4" width="48.7109375" style="2" customWidth="1"/>
    <col min="5" max="5" width="13.5703125" style="1" customWidth="1"/>
    <col min="6" max="6" width="17" style="1" customWidth="1"/>
    <col min="7" max="7" width="16.140625" style="4" customWidth="1"/>
    <col min="8" max="8" width="16.5703125" style="4" customWidth="1"/>
    <col min="9" max="9" width="12.140625" style="2" bestFit="1" customWidth="1"/>
    <col min="10" max="10" width="11.5703125" style="2"/>
    <col min="11" max="11" width="25.7109375" style="2" customWidth="1"/>
    <col min="12" max="13" width="11.5703125" style="2"/>
    <col min="14" max="15" width="11.5703125" style="3"/>
  </cols>
  <sheetData>
    <row r="1" spans="1:16" ht="73.5" customHeight="1" x14ac:dyDescent="0.2">
      <c r="A1" s="175" t="s">
        <v>8</v>
      </c>
      <c r="B1" s="176"/>
      <c r="C1" s="176"/>
      <c r="D1" s="176"/>
      <c r="E1" s="176"/>
      <c r="F1" s="176"/>
      <c r="G1" s="176"/>
      <c r="H1" s="177"/>
    </row>
    <row r="2" spans="1:16" ht="31.5" customHeight="1" x14ac:dyDescent="0.2">
      <c r="A2" s="178" t="s">
        <v>9</v>
      </c>
      <c r="B2" s="178"/>
      <c r="C2" s="178"/>
      <c r="D2" s="178"/>
      <c r="E2" s="178"/>
      <c r="F2" s="178"/>
      <c r="G2" s="178"/>
      <c r="H2" s="178"/>
    </row>
    <row r="3" spans="1:16" s="2" customFormat="1" ht="79.5" customHeight="1" x14ac:dyDescent="0.2">
      <c r="A3" s="179" t="s">
        <v>339</v>
      </c>
      <c r="B3" s="179"/>
      <c r="C3" s="179"/>
      <c r="D3" s="179"/>
      <c r="E3" s="179"/>
      <c r="F3" s="179"/>
      <c r="G3" s="179"/>
      <c r="H3" s="179"/>
      <c r="N3" s="3"/>
      <c r="O3" s="3"/>
      <c r="P3"/>
    </row>
    <row r="4" spans="1:16" ht="27" customHeight="1" x14ac:dyDescent="0.2">
      <c r="A4" s="180"/>
      <c r="B4" s="180"/>
      <c r="C4" s="180"/>
      <c r="D4" s="180"/>
      <c r="E4" s="180"/>
      <c r="F4" s="180"/>
      <c r="G4" s="180"/>
      <c r="H4" s="180"/>
    </row>
    <row r="5" spans="1:16" ht="28.5" customHeight="1" x14ac:dyDescent="0.2">
      <c r="A5" s="181" t="s">
        <v>7</v>
      </c>
      <c r="B5" s="182"/>
      <c r="C5" s="182"/>
      <c r="D5" s="182"/>
      <c r="E5" s="182"/>
      <c r="F5" s="182"/>
      <c r="G5" s="182"/>
      <c r="H5" s="183"/>
    </row>
    <row r="6" spans="1:16" ht="28.5" customHeight="1" x14ac:dyDescent="0.2">
      <c r="A6" s="193" t="s">
        <v>6</v>
      </c>
      <c r="B6" s="194"/>
      <c r="C6" s="194"/>
      <c r="D6" s="17"/>
      <c r="E6" s="17"/>
      <c r="F6" s="17"/>
      <c r="G6" s="17"/>
      <c r="H6" s="18"/>
    </row>
    <row r="7" spans="1:16" ht="48" customHeight="1" x14ac:dyDescent="0.2">
      <c r="A7" s="37" t="s">
        <v>12</v>
      </c>
      <c r="B7" s="38" t="s">
        <v>132</v>
      </c>
      <c r="C7" s="39" t="s">
        <v>4</v>
      </c>
      <c r="D7" s="39" t="s">
        <v>0</v>
      </c>
      <c r="E7" s="37" t="s">
        <v>11</v>
      </c>
      <c r="F7" s="37" t="s">
        <v>1</v>
      </c>
      <c r="G7" s="40" t="s">
        <v>2</v>
      </c>
      <c r="H7" s="40" t="s">
        <v>3</v>
      </c>
    </row>
    <row r="8" spans="1:16" s="22" customFormat="1" ht="21.75" customHeight="1" x14ac:dyDescent="0.25">
      <c r="A8" s="8"/>
      <c r="B8" s="125" t="s">
        <v>213</v>
      </c>
      <c r="C8" s="125"/>
      <c r="D8" s="125"/>
      <c r="E8" s="125"/>
      <c r="F8" s="125"/>
      <c r="G8" s="125"/>
      <c r="H8" s="126"/>
      <c r="N8" s="23"/>
      <c r="O8" s="23"/>
      <c r="P8" s="23"/>
    </row>
    <row r="9" spans="1:16" s="2" customFormat="1" ht="30" customHeight="1" x14ac:dyDescent="0.2">
      <c r="A9" s="9" t="s">
        <v>123</v>
      </c>
      <c r="B9" s="59" t="s">
        <v>131</v>
      </c>
      <c r="C9" s="59" t="s">
        <v>39</v>
      </c>
      <c r="D9" s="63"/>
      <c r="E9" s="12" t="s">
        <v>76</v>
      </c>
      <c r="F9" s="13">
        <v>1</v>
      </c>
      <c r="G9" s="14"/>
      <c r="H9" s="15"/>
      <c r="J9" s="24"/>
      <c r="N9" s="3"/>
      <c r="O9" s="3"/>
      <c r="P9"/>
    </row>
    <row r="10" spans="1:16" s="2" customFormat="1" ht="30" customHeight="1" x14ac:dyDescent="0.2">
      <c r="A10" s="9" t="s">
        <v>124</v>
      </c>
      <c r="B10" s="59" t="s">
        <v>131</v>
      </c>
      <c r="C10" s="59" t="s">
        <v>40</v>
      </c>
      <c r="D10" s="64"/>
      <c r="E10" s="12" t="s">
        <v>76</v>
      </c>
      <c r="F10" s="13">
        <v>1</v>
      </c>
      <c r="G10" s="14"/>
      <c r="H10" s="15"/>
      <c r="N10" s="3"/>
      <c r="O10" s="3"/>
      <c r="P10"/>
    </row>
    <row r="11" spans="1:16" s="2" customFormat="1" ht="30" customHeight="1" x14ac:dyDescent="0.2">
      <c r="A11" s="9" t="s">
        <v>122</v>
      </c>
      <c r="B11" s="59" t="s">
        <v>131</v>
      </c>
      <c r="C11" s="59" t="s">
        <v>41</v>
      </c>
      <c r="D11" s="65"/>
      <c r="E11" s="12" t="s">
        <v>76</v>
      </c>
      <c r="F11" s="13">
        <v>1</v>
      </c>
      <c r="G11" s="14"/>
      <c r="H11" s="15"/>
      <c r="N11" s="3"/>
      <c r="O11" s="3"/>
      <c r="P11"/>
    </row>
    <row r="12" spans="1:16" s="2" customFormat="1" ht="30" customHeight="1" x14ac:dyDescent="0.2">
      <c r="A12" s="9" t="s">
        <v>214</v>
      </c>
      <c r="B12" s="59" t="s">
        <v>131</v>
      </c>
      <c r="C12" s="59" t="s">
        <v>215</v>
      </c>
      <c r="D12" s="65"/>
      <c r="E12" s="12" t="s">
        <v>74</v>
      </c>
      <c r="F12" s="13">
        <v>1</v>
      </c>
      <c r="G12" s="14"/>
      <c r="H12" s="15"/>
      <c r="N12" s="3"/>
      <c r="O12" s="3"/>
      <c r="P12"/>
    </row>
    <row r="13" spans="1:16" s="2" customFormat="1" ht="19.899999999999999" customHeight="1" x14ac:dyDescent="0.2">
      <c r="A13" s="147" t="s">
        <v>10</v>
      </c>
      <c r="B13" s="166"/>
      <c r="C13" s="148"/>
      <c r="D13" s="148"/>
      <c r="E13" s="148"/>
      <c r="F13" s="149"/>
      <c r="G13" s="10"/>
      <c r="H13" s="67">
        <f>SUM(H9:H11)</f>
        <v>0</v>
      </c>
      <c r="N13" s="3"/>
      <c r="O13" s="3"/>
      <c r="P13"/>
    </row>
    <row r="14" spans="1:16" s="22" customFormat="1" ht="19.899999999999999" customHeight="1" x14ac:dyDescent="0.25">
      <c r="A14" s="8" t="s">
        <v>93</v>
      </c>
      <c r="B14" s="125" t="s">
        <v>125</v>
      </c>
      <c r="C14" s="125"/>
      <c r="D14" s="125"/>
      <c r="E14" s="125"/>
      <c r="F14" s="125"/>
      <c r="G14" s="125"/>
      <c r="H14" s="126"/>
      <c r="N14" s="23"/>
      <c r="O14" s="23"/>
      <c r="P14" s="23"/>
    </row>
    <row r="15" spans="1:16" s="22" customFormat="1" ht="21.75" customHeight="1" x14ac:dyDescent="0.25">
      <c r="A15" s="26" t="s">
        <v>118</v>
      </c>
      <c r="B15" s="28" t="s">
        <v>126</v>
      </c>
      <c r="C15" s="27"/>
      <c r="D15" s="27"/>
      <c r="E15" s="27"/>
      <c r="F15" s="27"/>
      <c r="G15" s="27"/>
      <c r="H15" s="27"/>
      <c r="N15" s="23"/>
      <c r="O15" s="23"/>
      <c r="P15" s="23"/>
    </row>
    <row r="16" spans="1:16" s="2" customFormat="1" ht="30" customHeight="1" x14ac:dyDescent="0.2">
      <c r="A16" s="130" t="s">
        <v>118</v>
      </c>
      <c r="B16" s="61" t="s">
        <v>131</v>
      </c>
      <c r="C16" s="61" t="s">
        <v>13</v>
      </c>
      <c r="D16" s="66"/>
      <c r="E16" s="45" t="s">
        <v>74</v>
      </c>
      <c r="F16" s="46">
        <v>1</v>
      </c>
      <c r="G16" s="20"/>
      <c r="H16" s="21"/>
      <c r="I16" s="184"/>
      <c r="J16" s="52"/>
      <c r="K16" s="52"/>
      <c r="L16" s="52"/>
      <c r="M16" s="52"/>
      <c r="N16" s="3"/>
      <c r="O16" s="3"/>
      <c r="P16"/>
    </row>
    <row r="17" spans="1:16" s="2" customFormat="1" ht="30" customHeight="1" x14ac:dyDescent="0.2">
      <c r="A17" s="131"/>
      <c r="B17" s="61" t="s">
        <v>131</v>
      </c>
      <c r="C17" s="58" t="s">
        <v>77</v>
      </c>
      <c r="D17" s="58"/>
      <c r="E17" s="45" t="s">
        <v>74</v>
      </c>
      <c r="F17" s="46">
        <v>1</v>
      </c>
      <c r="G17" s="14"/>
      <c r="H17" s="15"/>
      <c r="I17" s="184"/>
      <c r="J17" s="52"/>
      <c r="K17" s="52"/>
      <c r="L17" s="52"/>
      <c r="M17" s="52"/>
      <c r="N17" s="3"/>
      <c r="O17" s="3"/>
      <c r="P17"/>
    </row>
    <row r="18" spans="1:16" s="2" customFormat="1" ht="30" customHeight="1" x14ac:dyDescent="0.2">
      <c r="A18" s="167"/>
      <c r="B18" s="61" t="s">
        <v>131</v>
      </c>
      <c r="C18" s="58" t="s">
        <v>14</v>
      </c>
      <c r="D18" s="58"/>
      <c r="E18" s="45" t="s">
        <v>74</v>
      </c>
      <c r="F18" s="46">
        <v>1</v>
      </c>
      <c r="G18" s="14"/>
      <c r="H18" s="15"/>
      <c r="I18" s="52"/>
      <c r="J18" s="52"/>
      <c r="K18" s="52"/>
      <c r="L18" s="52"/>
      <c r="M18" s="52"/>
      <c r="N18" s="3"/>
      <c r="O18" s="3"/>
      <c r="P18"/>
    </row>
    <row r="19" spans="1:16" s="22" customFormat="1" ht="19.899999999999999" customHeight="1" x14ac:dyDescent="0.25">
      <c r="A19" s="26" t="s">
        <v>119</v>
      </c>
      <c r="B19" s="170" t="s">
        <v>20</v>
      </c>
      <c r="C19" s="170"/>
      <c r="D19" s="170"/>
      <c r="E19" s="170"/>
      <c r="F19" s="170"/>
      <c r="G19" s="170"/>
      <c r="H19" s="171"/>
      <c r="N19" s="23"/>
      <c r="O19" s="23"/>
      <c r="P19" s="23"/>
    </row>
    <row r="20" spans="1:16" s="2" customFormat="1" ht="30" customHeight="1" x14ac:dyDescent="0.2">
      <c r="A20" s="130" t="s">
        <v>119</v>
      </c>
      <c r="B20" s="59" t="s">
        <v>131</v>
      </c>
      <c r="C20" s="59" t="s">
        <v>21</v>
      </c>
      <c r="D20" s="59" t="s">
        <v>128</v>
      </c>
      <c r="E20" s="12" t="s">
        <v>74</v>
      </c>
      <c r="F20" s="13">
        <v>1</v>
      </c>
      <c r="G20" s="14"/>
      <c r="H20" s="15"/>
      <c r="L20" s="24"/>
      <c r="N20" s="3"/>
      <c r="O20" s="3"/>
      <c r="P20"/>
    </row>
    <row r="21" spans="1:16" s="2" customFormat="1" ht="30" customHeight="1" x14ac:dyDescent="0.2">
      <c r="A21" s="132"/>
      <c r="B21" s="59" t="s">
        <v>131</v>
      </c>
      <c r="C21" s="59" t="s">
        <v>22</v>
      </c>
      <c r="D21" s="59" t="s">
        <v>128</v>
      </c>
      <c r="E21" s="12" t="s">
        <v>74</v>
      </c>
      <c r="F21" s="13">
        <v>1</v>
      </c>
      <c r="G21" s="19"/>
      <c r="H21" s="15"/>
      <c r="N21" s="3"/>
      <c r="O21" s="3"/>
      <c r="P21"/>
    </row>
    <row r="22" spans="1:16" s="22" customFormat="1" ht="21.75" customHeight="1" x14ac:dyDescent="0.25">
      <c r="A22" s="47" t="s">
        <v>127</v>
      </c>
      <c r="B22" s="170" t="s">
        <v>35</v>
      </c>
      <c r="C22" s="170"/>
      <c r="D22" s="170"/>
      <c r="E22" s="170"/>
      <c r="F22" s="170"/>
      <c r="G22" s="170"/>
      <c r="H22" s="171"/>
      <c r="N22" s="23"/>
      <c r="O22" s="23"/>
      <c r="P22" s="23"/>
    </row>
    <row r="23" spans="1:16" s="2" customFormat="1" ht="30" customHeight="1" x14ac:dyDescent="0.2">
      <c r="A23" s="159" t="s">
        <v>127</v>
      </c>
      <c r="B23" s="59" t="s">
        <v>131</v>
      </c>
      <c r="C23" s="59" t="s">
        <v>36</v>
      </c>
      <c r="D23" s="59"/>
      <c r="E23" s="12" t="s">
        <v>74</v>
      </c>
      <c r="F23" s="13">
        <v>1</v>
      </c>
      <c r="G23" s="14"/>
      <c r="H23" s="15"/>
      <c r="N23" s="3"/>
      <c r="O23" s="3"/>
      <c r="P23"/>
    </row>
    <row r="24" spans="1:16" s="2" customFormat="1" ht="30" customHeight="1" x14ac:dyDescent="0.2">
      <c r="A24" s="131"/>
      <c r="B24" s="59" t="s">
        <v>131</v>
      </c>
      <c r="C24" s="59" t="s">
        <v>37</v>
      </c>
      <c r="D24" s="59"/>
      <c r="E24" s="12" t="s">
        <v>74</v>
      </c>
      <c r="F24" s="13">
        <v>1</v>
      </c>
      <c r="G24" s="19"/>
      <c r="H24" s="15"/>
      <c r="N24" s="3"/>
      <c r="O24" s="3"/>
      <c r="P24"/>
    </row>
    <row r="25" spans="1:16" s="2" customFormat="1" ht="30" customHeight="1" x14ac:dyDescent="0.2">
      <c r="A25" s="132"/>
      <c r="B25" s="59" t="s">
        <v>131</v>
      </c>
      <c r="C25" s="59" t="s">
        <v>38</v>
      </c>
      <c r="D25" s="59"/>
      <c r="E25" s="12" t="s">
        <v>74</v>
      </c>
      <c r="F25" s="13">
        <v>1</v>
      </c>
      <c r="G25" s="19"/>
      <c r="H25" s="15"/>
      <c r="N25" s="3"/>
      <c r="O25" s="3"/>
      <c r="P25"/>
    </row>
    <row r="26" spans="1:16" s="22" customFormat="1" ht="21.75" customHeight="1" x14ac:dyDescent="0.25">
      <c r="A26" s="47" t="s">
        <v>197</v>
      </c>
      <c r="B26" s="170" t="s">
        <v>330</v>
      </c>
      <c r="C26" s="170"/>
      <c r="D26" s="170"/>
      <c r="E26" s="170"/>
      <c r="F26" s="170"/>
      <c r="G26" s="170"/>
      <c r="H26" s="171"/>
      <c r="N26" s="23"/>
      <c r="O26" s="23"/>
      <c r="P26" s="23"/>
    </row>
    <row r="27" spans="1:16" s="2" customFormat="1" ht="30" customHeight="1" x14ac:dyDescent="0.2">
      <c r="A27" s="51" t="s">
        <v>197</v>
      </c>
      <c r="B27" s="58" t="s">
        <v>131</v>
      </c>
      <c r="C27" s="58" t="s">
        <v>42</v>
      </c>
      <c r="D27" s="62"/>
      <c r="E27" s="45"/>
      <c r="F27" s="46" t="s">
        <v>196</v>
      </c>
      <c r="G27" s="14" t="s">
        <v>204</v>
      </c>
      <c r="H27" s="15" t="s">
        <v>204</v>
      </c>
      <c r="N27" s="3"/>
      <c r="O27" s="3"/>
      <c r="P27"/>
    </row>
    <row r="28" spans="1:16" ht="24" customHeight="1" x14ac:dyDescent="0.2">
      <c r="A28" s="147" t="s">
        <v>10</v>
      </c>
      <c r="B28" s="166"/>
      <c r="C28" s="148"/>
      <c r="D28" s="148"/>
      <c r="E28" s="148"/>
      <c r="F28" s="149"/>
      <c r="G28" s="10"/>
      <c r="H28" s="67">
        <f>SUM(H16:H27)</f>
        <v>0</v>
      </c>
    </row>
    <row r="29" spans="1:16" s="22" customFormat="1" ht="21.75" customHeight="1" x14ac:dyDescent="0.25">
      <c r="A29" s="8" t="s">
        <v>94</v>
      </c>
      <c r="B29" s="125" t="s">
        <v>49</v>
      </c>
      <c r="C29" s="125"/>
      <c r="D29" s="125"/>
      <c r="E29" s="125"/>
      <c r="F29" s="125"/>
      <c r="G29" s="125"/>
      <c r="H29" s="126"/>
      <c r="N29" s="23"/>
      <c r="O29" s="23"/>
      <c r="P29" s="23"/>
    </row>
    <row r="30" spans="1:16" s="2" customFormat="1" ht="48.75" customHeight="1" x14ac:dyDescent="0.2">
      <c r="A30" s="9" t="s">
        <v>129</v>
      </c>
      <c r="B30" s="59" t="s">
        <v>131</v>
      </c>
      <c r="C30" s="59" t="s">
        <v>331</v>
      </c>
      <c r="D30" s="59"/>
      <c r="E30" s="12" t="s">
        <v>74</v>
      </c>
      <c r="F30" s="13">
        <v>1</v>
      </c>
      <c r="G30" s="19"/>
      <c r="H30" s="15"/>
      <c r="N30" s="3"/>
      <c r="O30" s="3"/>
      <c r="P30"/>
    </row>
    <row r="31" spans="1:16" s="2" customFormat="1" ht="27.6" customHeight="1" x14ac:dyDescent="0.2">
      <c r="A31" s="147" t="s">
        <v>10</v>
      </c>
      <c r="B31" s="166"/>
      <c r="C31" s="148"/>
      <c r="D31" s="148"/>
      <c r="E31" s="148"/>
      <c r="F31" s="149"/>
      <c r="G31" s="10"/>
      <c r="H31" s="11">
        <f ca="1">SUM(H30:H128)</f>
        <v>0</v>
      </c>
      <c r="N31" s="3"/>
      <c r="O31" s="3"/>
      <c r="P31"/>
    </row>
    <row r="32" spans="1:16" s="22" customFormat="1" ht="21.75" customHeight="1" x14ac:dyDescent="0.25">
      <c r="A32" s="8" t="s">
        <v>111</v>
      </c>
      <c r="B32" s="125" t="s">
        <v>48</v>
      </c>
      <c r="C32" s="125"/>
      <c r="D32" s="125"/>
      <c r="E32" s="125"/>
      <c r="F32" s="125"/>
      <c r="G32" s="125"/>
      <c r="H32" s="126"/>
      <c r="N32" s="23"/>
      <c r="O32" s="23"/>
      <c r="P32" s="23"/>
    </row>
    <row r="33" spans="1:16" s="2" customFormat="1" ht="26.1" customHeight="1" x14ac:dyDescent="0.2">
      <c r="A33" s="9" t="s">
        <v>111</v>
      </c>
      <c r="B33" s="16" t="s">
        <v>131</v>
      </c>
      <c r="C33" s="16" t="s">
        <v>47</v>
      </c>
      <c r="D33" s="16"/>
      <c r="E33" s="12" t="s">
        <v>74</v>
      </c>
      <c r="F33" s="13">
        <v>1</v>
      </c>
      <c r="G33" s="19"/>
      <c r="H33" s="15"/>
      <c r="N33" s="3"/>
      <c r="O33" s="3"/>
      <c r="P33"/>
    </row>
    <row r="34" spans="1:16" s="2" customFormat="1" ht="27.6" customHeight="1" x14ac:dyDescent="0.2">
      <c r="A34" s="147" t="s">
        <v>10</v>
      </c>
      <c r="B34" s="166"/>
      <c r="C34" s="148"/>
      <c r="D34" s="148"/>
      <c r="E34" s="148"/>
      <c r="F34" s="149"/>
      <c r="G34" s="10"/>
      <c r="H34" s="11">
        <f>SUM(H33)</f>
        <v>0</v>
      </c>
      <c r="N34" s="3"/>
      <c r="O34" s="3"/>
      <c r="P34"/>
    </row>
    <row r="35" spans="1:16" s="22" customFormat="1" ht="21.75" customHeight="1" x14ac:dyDescent="0.25">
      <c r="A35" s="8" t="s">
        <v>110</v>
      </c>
      <c r="B35" s="125" t="s">
        <v>97</v>
      </c>
      <c r="C35" s="125"/>
      <c r="D35" s="125"/>
      <c r="E35" s="125"/>
      <c r="F35" s="125"/>
      <c r="G35" s="125"/>
      <c r="H35" s="126"/>
      <c r="N35" s="23"/>
      <c r="O35" s="23"/>
      <c r="P35" s="23"/>
    </row>
    <row r="36" spans="1:16" s="22" customFormat="1" ht="21.75" customHeight="1" x14ac:dyDescent="0.25">
      <c r="A36" s="26" t="s">
        <v>95</v>
      </c>
      <c r="B36" s="28" t="s">
        <v>78</v>
      </c>
      <c r="C36" s="27"/>
      <c r="D36" s="27"/>
      <c r="E36" s="27"/>
      <c r="F36" s="27"/>
      <c r="G36" s="27"/>
      <c r="H36" s="27"/>
      <c r="N36" s="23"/>
      <c r="O36" s="23"/>
      <c r="P36" s="23"/>
    </row>
    <row r="37" spans="1:16" s="2" customFormat="1" ht="30" customHeight="1" x14ac:dyDescent="0.2">
      <c r="A37" s="9" t="s">
        <v>133</v>
      </c>
      <c r="B37" s="59" t="s">
        <v>131</v>
      </c>
      <c r="C37" s="59" t="s">
        <v>108</v>
      </c>
      <c r="D37" s="59"/>
      <c r="E37" s="12" t="s">
        <v>74</v>
      </c>
      <c r="F37" s="13">
        <v>1</v>
      </c>
      <c r="G37" s="14"/>
      <c r="H37" s="15"/>
      <c r="N37" s="3"/>
      <c r="O37" s="3"/>
      <c r="P37"/>
    </row>
    <row r="38" spans="1:16" s="2" customFormat="1" ht="30" customHeight="1" x14ac:dyDescent="0.2">
      <c r="A38" s="9" t="s">
        <v>134</v>
      </c>
      <c r="B38" s="59" t="s">
        <v>131</v>
      </c>
      <c r="C38" s="59" t="s">
        <v>109</v>
      </c>
      <c r="D38" s="59"/>
      <c r="E38" s="12" t="s">
        <v>74</v>
      </c>
      <c r="F38" s="13">
        <v>1</v>
      </c>
      <c r="G38" s="14"/>
      <c r="H38" s="15"/>
      <c r="N38" s="3"/>
      <c r="O38" s="3"/>
      <c r="P38"/>
    </row>
    <row r="39" spans="1:16" s="2" customFormat="1" ht="30" customHeight="1" x14ac:dyDescent="0.2">
      <c r="A39" s="9" t="s">
        <v>135</v>
      </c>
      <c r="B39" s="59" t="s">
        <v>131</v>
      </c>
      <c r="C39" s="59" t="s">
        <v>98</v>
      </c>
      <c r="D39" s="59"/>
      <c r="E39" s="12" t="s">
        <v>74</v>
      </c>
      <c r="F39" s="13">
        <v>1</v>
      </c>
      <c r="G39" s="14"/>
      <c r="H39" s="15"/>
      <c r="N39" s="3"/>
      <c r="O39" s="3"/>
      <c r="P39"/>
    </row>
    <row r="40" spans="1:16" s="2" customFormat="1" ht="30" customHeight="1" x14ac:dyDescent="0.2">
      <c r="A40" s="9" t="s">
        <v>136</v>
      </c>
      <c r="B40" s="59" t="s">
        <v>131</v>
      </c>
      <c r="C40" s="59" t="s">
        <v>104</v>
      </c>
      <c r="D40" s="59"/>
      <c r="E40" s="12" t="s">
        <v>74</v>
      </c>
      <c r="F40" s="13">
        <v>1</v>
      </c>
      <c r="G40" s="14"/>
      <c r="H40" s="15"/>
      <c r="N40" s="3"/>
      <c r="O40" s="3"/>
      <c r="P40"/>
    </row>
    <row r="41" spans="1:16" s="2" customFormat="1" ht="30" customHeight="1" x14ac:dyDescent="0.2">
      <c r="A41" s="9" t="s">
        <v>137</v>
      </c>
      <c r="B41" s="59" t="s">
        <v>131</v>
      </c>
      <c r="C41" s="59" t="s">
        <v>105</v>
      </c>
      <c r="D41" s="59"/>
      <c r="E41" s="12" t="s">
        <v>74</v>
      </c>
      <c r="F41" s="13">
        <v>1</v>
      </c>
      <c r="G41" s="14"/>
      <c r="H41" s="15"/>
      <c r="N41" s="3"/>
      <c r="O41" s="3"/>
      <c r="P41"/>
    </row>
    <row r="42" spans="1:16" s="2" customFormat="1" ht="30" customHeight="1" x14ac:dyDescent="0.2">
      <c r="A42" s="9" t="s">
        <v>138</v>
      </c>
      <c r="B42" s="59" t="s">
        <v>131</v>
      </c>
      <c r="C42" s="58" t="s">
        <v>106</v>
      </c>
      <c r="D42" s="59"/>
      <c r="E42" s="12" t="s">
        <v>74</v>
      </c>
      <c r="F42" s="13">
        <v>1</v>
      </c>
      <c r="G42" s="14"/>
      <c r="H42" s="15"/>
      <c r="N42" s="3"/>
      <c r="O42" s="3"/>
      <c r="P42"/>
    </row>
    <row r="43" spans="1:16" s="22" customFormat="1" ht="21.75" customHeight="1" x14ac:dyDescent="0.25">
      <c r="A43" s="26" t="s">
        <v>140</v>
      </c>
      <c r="B43" s="28" t="s">
        <v>79</v>
      </c>
      <c r="C43" s="27"/>
      <c r="D43" s="27"/>
      <c r="E43" s="27"/>
      <c r="F43" s="27"/>
      <c r="G43" s="27"/>
      <c r="H43" s="27"/>
      <c r="N43" s="23"/>
      <c r="O43" s="23"/>
      <c r="P43" s="23"/>
    </row>
    <row r="44" spans="1:16" s="2" customFormat="1" ht="30" customHeight="1" x14ac:dyDescent="0.2">
      <c r="A44" s="9" t="s">
        <v>141</v>
      </c>
      <c r="B44" s="59" t="s">
        <v>131</v>
      </c>
      <c r="C44" s="59" t="s">
        <v>45</v>
      </c>
      <c r="D44" s="59"/>
      <c r="E44" s="12" t="s">
        <v>74</v>
      </c>
      <c r="F44" s="13">
        <v>1</v>
      </c>
      <c r="G44" s="14"/>
      <c r="H44" s="15"/>
      <c r="N44" s="3"/>
      <c r="O44" s="3"/>
      <c r="P44"/>
    </row>
    <row r="45" spans="1:16" s="2" customFormat="1" ht="30" customHeight="1" x14ac:dyDescent="0.2">
      <c r="A45" s="9" t="s">
        <v>142</v>
      </c>
      <c r="B45" s="59" t="s">
        <v>131</v>
      </c>
      <c r="C45" s="59" t="s">
        <v>107</v>
      </c>
      <c r="D45" s="59"/>
      <c r="E45" s="12" t="s">
        <v>74</v>
      </c>
      <c r="F45" s="13">
        <v>1</v>
      </c>
      <c r="G45" s="14"/>
      <c r="H45" s="15"/>
      <c r="N45" s="3"/>
      <c r="O45" s="3"/>
      <c r="P45"/>
    </row>
    <row r="46" spans="1:16" s="2" customFormat="1" ht="30" customHeight="1" x14ac:dyDescent="0.2">
      <c r="A46" s="9" t="s">
        <v>143</v>
      </c>
      <c r="B46" s="59" t="s">
        <v>131</v>
      </c>
      <c r="C46" s="59" t="s">
        <v>46</v>
      </c>
      <c r="D46" s="59"/>
      <c r="E46" s="12" t="s">
        <v>74</v>
      </c>
      <c r="F46" s="13">
        <v>1</v>
      </c>
      <c r="G46" s="14"/>
      <c r="H46" s="15"/>
      <c r="N46" s="3"/>
      <c r="O46" s="3"/>
      <c r="P46"/>
    </row>
    <row r="48" spans="1:16" ht="24" customHeight="1" x14ac:dyDescent="0.2">
      <c r="A48" s="147" t="s">
        <v>10</v>
      </c>
      <c r="B48" s="166"/>
      <c r="C48" s="148"/>
      <c r="D48" s="148"/>
      <c r="E48" s="148"/>
      <c r="F48" s="149"/>
      <c r="G48" s="10"/>
      <c r="H48" s="11">
        <f ca="1">SUM(H37:H129)</f>
        <v>0</v>
      </c>
    </row>
    <row r="49" spans="1:16" s="22" customFormat="1" ht="21.75" customHeight="1" x14ac:dyDescent="0.25">
      <c r="A49" s="8" t="s">
        <v>112</v>
      </c>
      <c r="B49" s="25"/>
      <c r="C49" s="151" t="s">
        <v>146</v>
      </c>
      <c r="D49" s="151"/>
      <c r="E49" s="151"/>
      <c r="F49" s="151"/>
      <c r="G49" s="151"/>
      <c r="H49" s="151"/>
      <c r="N49" s="23"/>
      <c r="O49" s="23"/>
      <c r="P49" s="23"/>
    </row>
    <row r="50" spans="1:16" s="2" customFormat="1" ht="102.75" customHeight="1" x14ac:dyDescent="0.2">
      <c r="A50" s="51" t="s">
        <v>115</v>
      </c>
      <c r="B50" s="59" t="s">
        <v>131</v>
      </c>
      <c r="C50" s="59" t="s">
        <v>102</v>
      </c>
      <c r="D50" s="59"/>
      <c r="E50" s="12" t="s">
        <v>74</v>
      </c>
      <c r="F50" s="13">
        <v>1</v>
      </c>
      <c r="G50" s="19"/>
      <c r="H50" s="15"/>
      <c r="N50" s="3"/>
      <c r="O50" s="3"/>
      <c r="P50"/>
    </row>
    <row r="51" spans="1:16" s="2" customFormat="1" ht="60" x14ac:dyDescent="0.2">
      <c r="A51" s="51" t="s">
        <v>114</v>
      </c>
      <c r="B51" s="59" t="s">
        <v>131</v>
      </c>
      <c r="C51" s="59" t="s">
        <v>80</v>
      </c>
      <c r="D51" s="59"/>
      <c r="E51" s="12" t="s">
        <v>74</v>
      </c>
      <c r="F51" s="13">
        <v>1</v>
      </c>
      <c r="G51" s="19"/>
      <c r="H51" s="15"/>
      <c r="N51" s="3"/>
      <c r="O51" s="3"/>
      <c r="P51"/>
    </row>
    <row r="52" spans="1:16" s="2" customFormat="1" ht="57" customHeight="1" x14ac:dyDescent="0.2">
      <c r="A52" s="51" t="s">
        <v>114</v>
      </c>
      <c r="B52" s="59" t="s">
        <v>131</v>
      </c>
      <c r="C52" s="59" t="s">
        <v>50</v>
      </c>
      <c r="D52" s="59"/>
      <c r="E52" s="12" t="s">
        <v>74</v>
      </c>
      <c r="F52" s="13">
        <v>1</v>
      </c>
      <c r="G52" s="19"/>
      <c r="H52" s="15"/>
      <c r="N52" s="3"/>
      <c r="O52" s="3"/>
      <c r="P52"/>
    </row>
    <row r="53" spans="1:16" ht="24" customHeight="1" x14ac:dyDescent="0.2">
      <c r="A53" s="147" t="s">
        <v>10</v>
      </c>
      <c r="B53" s="166"/>
      <c r="C53" s="148"/>
      <c r="D53" s="148"/>
      <c r="E53" s="148"/>
      <c r="F53" s="149"/>
      <c r="G53" s="10"/>
      <c r="H53" s="11">
        <f>SUM(H50:H52)</f>
        <v>0</v>
      </c>
    </row>
    <row r="54" spans="1:16" s="22" customFormat="1" ht="21.75" customHeight="1" x14ac:dyDescent="0.25">
      <c r="A54" s="8" t="s">
        <v>147</v>
      </c>
      <c r="B54" s="125" t="s">
        <v>23</v>
      </c>
      <c r="C54" s="125"/>
      <c r="D54" s="125"/>
      <c r="E54" s="125"/>
      <c r="F54" s="125"/>
      <c r="G54" s="125"/>
      <c r="H54" s="126"/>
      <c r="N54" s="23"/>
      <c r="O54" s="23"/>
      <c r="P54" s="23"/>
    </row>
    <row r="55" spans="1:16" s="22" customFormat="1" ht="21.75" customHeight="1" x14ac:dyDescent="0.25">
      <c r="A55" s="26" t="s">
        <v>148</v>
      </c>
      <c r="B55" s="28" t="s">
        <v>81</v>
      </c>
      <c r="C55" s="27"/>
      <c r="D55" s="27"/>
      <c r="E55" s="29" t="s">
        <v>75</v>
      </c>
      <c r="F55" s="36">
        <f>SUM(F56:F61)</f>
        <v>39</v>
      </c>
      <c r="G55" s="27"/>
      <c r="H55" s="27"/>
      <c r="N55" s="23"/>
      <c r="O55" s="23"/>
      <c r="P55" s="23"/>
    </row>
    <row r="56" spans="1:16" s="2" customFormat="1" ht="56.25" customHeight="1" x14ac:dyDescent="0.2">
      <c r="A56" s="9" t="s">
        <v>149</v>
      </c>
      <c r="B56" s="59" t="s">
        <v>131</v>
      </c>
      <c r="C56" s="59" t="s">
        <v>24</v>
      </c>
      <c r="D56" s="59" t="s">
        <v>113</v>
      </c>
      <c r="E56" s="12" t="s">
        <v>75</v>
      </c>
      <c r="F56" s="13">
        <v>19</v>
      </c>
      <c r="G56" s="19"/>
      <c r="H56" s="15"/>
      <c r="N56" s="3"/>
      <c r="O56" s="3"/>
      <c r="P56"/>
    </row>
    <row r="57" spans="1:16" s="2" customFormat="1" ht="56.25" customHeight="1" x14ac:dyDescent="0.2">
      <c r="A57" s="9" t="s">
        <v>150</v>
      </c>
      <c r="B57" s="59" t="s">
        <v>131</v>
      </c>
      <c r="C57" s="59" t="s">
        <v>24</v>
      </c>
      <c r="D57" s="59" t="s">
        <v>162</v>
      </c>
      <c r="E57" s="12" t="s">
        <v>75</v>
      </c>
      <c r="F57" s="46">
        <v>6</v>
      </c>
      <c r="G57" s="19"/>
      <c r="H57" s="15"/>
      <c r="N57" s="3"/>
      <c r="O57" s="3"/>
      <c r="P57"/>
    </row>
    <row r="58" spans="1:16" s="2" customFormat="1" ht="56.25" customHeight="1" x14ac:dyDescent="0.2">
      <c r="A58" s="9" t="s">
        <v>151</v>
      </c>
      <c r="B58" s="59" t="s">
        <v>131</v>
      </c>
      <c r="C58" s="59" t="s">
        <v>24</v>
      </c>
      <c r="D58" s="59" t="s">
        <v>163</v>
      </c>
      <c r="E58" s="12" t="s">
        <v>75</v>
      </c>
      <c r="F58" s="13">
        <v>5</v>
      </c>
      <c r="G58" s="19"/>
      <c r="H58" s="15"/>
      <c r="N58" s="3"/>
      <c r="O58" s="3"/>
      <c r="P58"/>
    </row>
    <row r="59" spans="1:16" s="2" customFormat="1" ht="56.25" customHeight="1" x14ac:dyDescent="0.2">
      <c r="A59" s="9" t="s">
        <v>152</v>
      </c>
      <c r="B59" s="59" t="s">
        <v>131</v>
      </c>
      <c r="C59" s="59" t="s">
        <v>24</v>
      </c>
      <c r="D59" s="59" t="s">
        <v>164</v>
      </c>
      <c r="E59" s="12" t="s">
        <v>75</v>
      </c>
      <c r="F59" s="13">
        <v>2</v>
      </c>
      <c r="G59" s="19"/>
      <c r="H59" s="15"/>
      <c r="N59" s="3"/>
      <c r="O59" s="3"/>
      <c r="P59"/>
    </row>
    <row r="60" spans="1:16" s="2" customFormat="1" ht="56.25" customHeight="1" x14ac:dyDescent="0.2">
      <c r="A60" s="9" t="s">
        <v>153</v>
      </c>
      <c r="B60" s="59" t="s">
        <v>131</v>
      </c>
      <c r="C60" s="59" t="s">
        <v>24</v>
      </c>
      <c r="D60" s="59" t="s">
        <v>103</v>
      </c>
      <c r="E60" s="12" t="s">
        <v>75</v>
      </c>
      <c r="F60" s="46">
        <v>5</v>
      </c>
      <c r="G60" s="19"/>
      <c r="H60" s="15"/>
      <c r="N60" s="3"/>
      <c r="O60" s="3"/>
      <c r="P60"/>
    </row>
    <row r="61" spans="1:16" s="2" customFormat="1" ht="56.25" customHeight="1" x14ac:dyDescent="0.2">
      <c r="A61" s="9" t="s">
        <v>154</v>
      </c>
      <c r="B61" s="59" t="s">
        <v>131</v>
      </c>
      <c r="C61" s="59" t="s">
        <v>24</v>
      </c>
      <c r="D61" s="59" t="s">
        <v>116</v>
      </c>
      <c r="E61" s="12" t="s">
        <v>75</v>
      </c>
      <c r="F61" s="13">
        <v>2</v>
      </c>
      <c r="G61" s="19"/>
      <c r="H61" s="15"/>
      <c r="N61" s="3"/>
      <c r="O61" s="3"/>
      <c r="P61"/>
    </row>
    <row r="62" spans="1:16" s="22" customFormat="1" ht="21.75" customHeight="1" x14ac:dyDescent="0.25">
      <c r="A62" s="26" t="s">
        <v>155</v>
      </c>
      <c r="B62" s="28" t="s">
        <v>82</v>
      </c>
      <c r="C62" s="27"/>
      <c r="D62" s="27"/>
      <c r="E62" s="29" t="s">
        <v>75</v>
      </c>
      <c r="F62" s="36">
        <f>SUM(F63:F66)</f>
        <v>53</v>
      </c>
      <c r="G62" s="27"/>
      <c r="H62" s="27"/>
      <c r="N62" s="23"/>
      <c r="O62" s="23"/>
      <c r="P62" s="23"/>
    </row>
    <row r="63" spans="1:16" s="2" customFormat="1" ht="57" customHeight="1" x14ac:dyDescent="0.2">
      <c r="A63" s="9" t="s">
        <v>156</v>
      </c>
      <c r="B63" s="59" t="s">
        <v>131</v>
      </c>
      <c r="C63" s="59" t="s">
        <v>25</v>
      </c>
      <c r="D63" s="59" t="s">
        <v>113</v>
      </c>
      <c r="E63" s="12" t="s">
        <v>75</v>
      </c>
      <c r="F63" s="13">
        <v>12</v>
      </c>
      <c r="G63" s="19"/>
      <c r="H63" s="15"/>
      <c r="N63" s="3"/>
      <c r="O63" s="3"/>
      <c r="P63"/>
    </row>
    <row r="64" spans="1:16" s="2" customFormat="1" ht="57" customHeight="1" x14ac:dyDescent="0.2">
      <c r="A64" s="9" t="s">
        <v>157</v>
      </c>
      <c r="B64" s="59" t="s">
        <v>131</v>
      </c>
      <c r="C64" s="59" t="s">
        <v>25</v>
      </c>
      <c r="D64" s="59" t="s">
        <v>117</v>
      </c>
      <c r="E64" s="12" t="s">
        <v>75</v>
      </c>
      <c r="F64" s="13">
        <v>27</v>
      </c>
      <c r="G64" s="19"/>
      <c r="H64" s="15"/>
      <c r="N64" s="3"/>
      <c r="O64" s="3"/>
      <c r="P64"/>
    </row>
    <row r="65" spans="1:16" s="2" customFormat="1" ht="57" customHeight="1" x14ac:dyDescent="0.2">
      <c r="A65" s="9" t="s">
        <v>158</v>
      </c>
      <c r="B65" s="59" t="s">
        <v>131</v>
      </c>
      <c r="C65" s="59" t="s">
        <v>25</v>
      </c>
      <c r="D65" s="59" t="s">
        <v>116</v>
      </c>
      <c r="E65" s="12" t="s">
        <v>75</v>
      </c>
      <c r="F65" s="13">
        <v>11</v>
      </c>
      <c r="G65" s="19"/>
      <c r="H65" s="15"/>
      <c r="N65" s="3"/>
      <c r="O65" s="3"/>
      <c r="P65"/>
    </row>
    <row r="66" spans="1:16" s="2" customFormat="1" ht="48.75" customHeight="1" x14ac:dyDescent="0.2">
      <c r="A66" s="9" t="s">
        <v>159</v>
      </c>
      <c r="B66" s="59" t="s">
        <v>131</v>
      </c>
      <c r="C66" s="59" t="s">
        <v>99</v>
      </c>
      <c r="D66" s="59" t="s">
        <v>165</v>
      </c>
      <c r="E66" s="12" t="s">
        <v>75</v>
      </c>
      <c r="F66" s="13">
        <v>3</v>
      </c>
      <c r="G66" s="19"/>
      <c r="H66" s="15"/>
      <c r="N66" s="3"/>
      <c r="O66" s="3"/>
      <c r="P66"/>
    </row>
    <row r="67" spans="1:16" s="22" customFormat="1" ht="21.75" customHeight="1" x14ac:dyDescent="0.25">
      <c r="A67" s="26" t="s">
        <v>160</v>
      </c>
      <c r="B67" s="28" t="s">
        <v>87</v>
      </c>
      <c r="C67" s="27"/>
      <c r="D67" s="27"/>
      <c r="E67" s="29" t="s">
        <v>75</v>
      </c>
      <c r="F67" s="29">
        <f>SUM(F68:F71)</f>
        <v>34</v>
      </c>
      <c r="G67" s="27"/>
      <c r="H67" s="27"/>
      <c r="N67" s="23"/>
      <c r="O67" s="23"/>
      <c r="P67" s="23"/>
    </row>
    <row r="68" spans="1:16" s="22" customFormat="1" ht="21.75" customHeight="1" x14ac:dyDescent="0.25">
      <c r="A68" s="41" t="s">
        <v>161</v>
      </c>
      <c r="B68" s="42" t="s">
        <v>83</v>
      </c>
      <c r="C68" s="43"/>
      <c r="D68" s="43"/>
      <c r="E68" s="44" t="s">
        <v>75</v>
      </c>
      <c r="F68" s="44">
        <f>SUM(F71:F72)</f>
        <v>17</v>
      </c>
      <c r="G68" s="43"/>
      <c r="H68" s="43"/>
      <c r="N68" s="23"/>
      <c r="O68" s="23"/>
      <c r="P68" s="23"/>
    </row>
    <row r="69" spans="1:16" s="52" customFormat="1" ht="51" customHeight="1" x14ac:dyDescent="0.2">
      <c r="A69" s="130" t="s">
        <v>161</v>
      </c>
      <c r="B69" s="58" t="s">
        <v>131</v>
      </c>
      <c r="C69" s="58" t="s">
        <v>16</v>
      </c>
      <c r="D69" s="58"/>
      <c r="E69" s="45" t="s">
        <v>74</v>
      </c>
      <c r="F69" s="46">
        <v>1</v>
      </c>
      <c r="G69" s="14"/>
      <c r="H69" s="15"/>
      <c r="N69" s="53"/>
      <c r="O69" s="53"/>
      <c r="P69" s="54"/>
    </row>
    <row r="70" spans="1:16" s="52" customFormat="1" ht="53.25" customHeight="1" x14ac:dyDescent="0.2">
      <c r="A70" s="131"/>
      <c r="B70" s="58" t="s">
        <v>131</v>
      </c>
      <c r="C70" s="58" t="s">
        <v>17</v>
      </c>
      <c r="D70" s="58"/>
      <c r="E70" s="45" t="s">
        <v>74</v>
      </c>
      <c r="F70" s="46">
        <v>1</v>
      </c>
      <c r="G70" s="14"/>
      <c r="H70" s="15"/>
      <c r="N70" s="53"/>
      <c r="O70" s="53"/>
      <c r="P70" s="54"/>
    </row>
    <row r="71" spans="1:16" s="2" customFormat="1" ht="60" customHeight="1" x14ac:dyDescent="0.2">
      <c r="A71" s="131"/>
      <c r="B71" s="59" t="s">
        <v>131</v>
      </c>
      <c r="C71" s="59" t="s">
        <v>205</v>
      </c>
      <c r="D71" s="59" t="s">
        <v>84</v>
      </c>
      <c r="E71" s="12" t="s">
        <v>75</v>
      </c>
      <c r="F71" s="13">
        <v>15</v>
      </c>
      <c r="G71" s="14"/>
      <c r="H71" s="15"/>
      <c r="N71" s="3"/>
      <c r="O71" s="3"/>
      <c r="P71"/>
    </row>
    <row r="72" spans="1:16" s="2" customFormat="1" ht="60" customHeight="1" x14ac:dyDescent="0.2">
      <c r="A72" s="131"/>
      <c r="B72" s="59" t="s">
        <v>131</v>
      </c>
      <c r="C72" s="59" t="s">
        <v>206</v>
      </c>
      <c r="D72" s="59" t="s">
        <v>166</v>
      </c>
      <c r="E72" s="12" t="s">
        <v>75</v>
      </c>
      <c r="F72" s="13">
        <v>2</v>
      </c>
      <c r="G72" s="14"/>
      <c r="H72" s="15"/>
      <c r="N72" s="3"/>
      <c r="O72" s="3"/>
      <c r="P72"/>
    </row>
    <row r="73" spans="1:16" s="22" customFormat="1" ht="21.75" customHeight="1" x14ac:dyDescent="0.25">
      <c r="A73" s="41" t="s">
        <v>167</v>
      </c>
      <c r="B73" s="42" t="s">
        <v>86</v>
      </c>
      <c r="C73" s="43"/>
      <c r="D73" s="43"/>
      <c r="E73" s="44" t="s">
        <v>75</v>
      </c>
      <c r="F73" s="44">
        <f>SUM(F78:F82)</f>
        <v>40</v>
      </c>
      <c r="G73" s="43"/>
      <c r="H73" s="43"/>
      <c r="N73" s="23"/>
      <c r="O73" s="23"/>
      <c r="P73" s="23"/>
    </row>
    <row r="74" spans="1:16" s="52" customFormat="1" ht="60" customHeight="1" x14ac:dyDescent="0.2">
      <c r="A74" s="185" t="s">
        <v>167</v>
      </c>
      <c r="B74" s="58" t="s">
        <v>131</v>
      </c>
      <c r="C74" s="58" t="s">
        <v>101</v>
      </c>
      <c r="D74" s="58"/>
      <c r="E74" s="45" t="s">
        <v>74</v>
      </c>
      <c r="F74" s="46">
        <v>1</v>
      </c>
      <c r="G74" s="14"/>
      <c r="H74" s="15"/>
      <c r="N74" s="53"/>
      <c r="O74" s="53"/>
      <c r="P74" s="54"/>
    </row>
    <row r="75" spans="1:16" s="52" customFormat="1" ht="47.25" customHeight="1" x14ac:dyDescent="0.2">
      <c r="A75" s="186"/>
      <c r="B75" s="58" t="s">
        <v>131</v>
      </c>
      <c r="C75" s="58" t="s">
        <v>15</v>
      </c>
      <c r="D75" s="58"/>
      <c r="E75" s="45" t="s">
        <v>75</v>
      </c>
      <c r="F75" s="46">
        <v>16</v>
      </c>
      <c r="G75" s="14"/>
      <c r="H75" s="15"/>
      <c r="N75" s="53"/>
      <c r="O75" s="53"/>
      <c r="P75" s="54"/>
    </row>
    <row r="76" spans="1:16" s="52" customFormat="1" ht="54.75" customHeight="1" x14ac:dyDescent="0.2">
      <c r="A76" s="186"/>
      <c r="B76" s="58" t="s">
        <v>131</v>
      </c>
      <c r="C76" s="58" t="s">
        <v>18</v>
      </c>
      <c r="D76" s="58"/>
      <c r="E76" s="45" t="s">
        <v>74</v>
      </c>
      <c r="F76" s="46">
        <v>1</v>
      </c>
      <c r="G76" s="14"/>
      <c r="H76" s="15"/>
      <c r="N76" s="53"/>
      <c r="O76" s="53"/>
      <c r="P76" s="54"/>
    </row>
    <row r="77" spans="1:16" s="52" customFormat="1" ht="54" customHeight="1" x14ac:dyDescent="0.2">
      <c r="A77" s="186"/>
      <c r="B77" s="58" t="s">
        <v>131</v>
      </c>
      <c r="C77" s="58" t="s">
        <v>19</v>
      </c>
      <c r="D77" s="58"/>
      <c r="E77" s="45" t="s">
        <v>74</v>
      </c>
      <c r="F77" s="46">
        <v>1</v>
      </c>
      <c r="G77" s="14"/>
      <c r="H77" s="15"/>
      <c r="N77" s="53"/>
      <c r="O77" s="53"/>
      <c r="P77" s="54"/>
    </row>
    <row r="78" spans="1:16" s="2" customFormat="1" ht="60" customHeight="1" x14ac:dyDescent="0.2">
      <c r="A78" s="186"/>
      <c r="B78" s="58" t="s">
        <v>131</v>
      </c>
      <c r="C78" s="59" t="s">
        <v>207</v>
      </c>
      <c r="D78" s="59" t="s">
        <v>117</v>
      </c>
      <c r="E78" s="12" t="s">
        <v>75</v>
      </c>
      <c r="F78" s="13">
        <v>8</v>
      </c>
      <c r="G78" s="14"/>
      <c r="H78" s="15"/>
      <c r="N78" s="3"/>
      <c r="O78" s="3"/>
      <c r="P78"/>
    </row>
    <row r="79" spans="1:16" s="2" customFormat="1" ht="60" customHeight="1" x14ac:dyDescent="0.2">
      <c r="A79" s="186"/>
      <c r="B79" s="58" t="s">
        <v>131</v>
      </c>
      <c r="C79" s="59" t="s">
        <v>207</v>
      </c>
      <c r="D79" s="59" t="s">
        <v>85</v>
      </c>
      <c r="E79" s="12" t="s">
        <v>75</v>
      </c>
      <c r="F79" s="13">
        <v>3</v>
      </c>
      <c r="G79" s="14"/>
      <c r="H79" s="15"/>
      <c r="N79" s="3"/>
      <c r="O79" s="3"/>
      <c r="P79"/>
    </row>
    <row r="80" spans="1:16" s="2" customFormat="1" ht="60" customHeight="1" x14ac:dyDescent="0.2">
      <c r="A80" s="186"/>
      <c r="B80" s="58" t="s">
        <v>131</v>
      </c>
      <c r="C80" s="59" t="s">
        <v>207</v>
      </c>
      <c r="D80" s="59" t="s">
        <v>168</v>
      </c>
      <c r="E80" s="12" t="s">
        <v>75</v>
      </c>
      <c r="F80" s="13">
        <v>7</v>
      </c>
      <c r="G80" s="14"/>
      <c r="H80" s="15"/>
      <c r="N80" s="3"/>
      <c r="O80" s="3"/>
      <c r="P80"/>
    </row>
    <row r="81" spans="1:256" s="2" customFormat="1" ht="60" customHeight="1" x14ac:dyDescent="0.2">
      <c r="A81" s="186"/>
      <c r="B81" s="58" t="s">
        <v>131</v>
      </c>
      <c r="C81" s="59" t="s">
        <v>207</v>
      </c>
      <c r="D81" s="59" t="s">
        <v>113</v>
      </c>
      <c r="E81" s="12" t="s">
        <v>75</v>
      </c>
      <c r="F81" s="13">
        <v>16</v>
      </c>
      <c r="G81" s="14"/>
      <c r="H81" s="15"/>
      <c r="N81" s="3"/>
      <c r="O81" s="3"/>
      <c r="P81"/>
    </row>
    <row r="82" spans="1:256" s="2" customFormat="1" ht="60" customHeight="1" x14ac:dyDescent="0.2">
      <c r="A82" s="187"/>
      <c r="B82" s="58" t="s">
        <v>131</v>
      </c>
      <c r="C82" s="59" t="s">
        <v>207</v>
      </c>
      <c r="D82" s="59" t="s">
        <v>116</v>
      </c>
      <c r="E82" s="12" t="s">
        <v>75</v>
      </c>
      <c r="F82" s="13">
        <v>6</v>
      </c>
      <c r="G82" s="14"/>
      <c r="H82" s="15"/>
      <c r="N82" s="3"/>
      <c r="O82" s="3"/>
      <c r="P82"/>
    </row>
    <row r="83" spans="1:256" ht="24" customHeight="1" x14ac:dyDescent="0.2">
      <c r="A83" s="147" t="s">
        <v>10</v>
      </c>
      <c r="B83" s="166"/>
      <c r="C83" s="148"/>
      <c r="D83" s="148"/>
      <c r="E83" s="148"/>
      <c r="F83" s="149"/>
      <c r="G83" s="10"/>
      <c r="H83" s="11">
        <f>SUM(H56:H82)</f>
        <v>0</v>
      </c>
    </row>
    <row r="84" spans="1:256" s="22" customFormat="1" ht="21.75" customHeight="1" x14ac:dyDescent="0.25">
      <c r="A84" s="8" t="s">
        <v>145</v>
      </c>
      <c r="B84" s="125" t="s">
        <v>88</v>
      </c>
      <c r="C84" s="125"/>
      <c r="D84" s="125"/>
      <c r="E84" s="125"/>
      <c r="F84" s="125"/>
      <c r="G84" s="125"/>
      <c r="H84" s="126"/>
      <c r="N84" s="23"/>
      <c r="O84" s="23"/>
      <c r="P84" s="23"/>
    </row>
    <row r="85" spans="1:256" s="2" customFormat="1" ht="47.45" customHeight="1" x14ac:dyDescent="0.2">
      <c r="A85" s="9" t="s">
        <v>169</v>
      </c>
      <c r="B85" s="59" t="s">
        <v>131</v>
      </c>
      <c r="C85" s="59" t="s">
        <v>208</v>
      </c>
      <c r="D85" s="59" t="s">
        <v>52</v>
      </c>
      <c r="E85" s="12" t="s">
        <v>71</v>
      </c>
      <c r="F85" s="13">
        <v>8</v>
      </c>
      <c r="G85" s="15"/>
      <c r="H85" s="15"/>
      <c r="IT85" s="3"/>
      <c r="IU85" s="3"/>
      <c r="IV85"/>
    </row>
    <row r="86" spans="1:256" s="2" customFormat="1" ht="39.6" customHeight="1" x14ac:dyDescent="0.2">
      <c r="A86" s="9" t="s">
        <v>170</v>
      </c>
      <c r="B86" s="59" t="s">
        <v>131</v>
      </c>
      <c r="C86" s="59" t="s">
        <v>208</v>
      </c>
      <c r="D86" s="59" t="s">
        <v>53</v>
      </c>
      <c r="E86" s="12" t="s">
        <v>71</v>
      </c>
      <c r="F86" s="13">
        <v>23</v>
      </c>
      <c r="G86" s="15"/>
      <c r="H86" s="15"/>
      <c r="IT86" s="3"/>
      <c r="IU86" s="3"/>
      <c r="IV86"/>
    </row>
    <row r="87" spans="1:256" s="2" customFormat="1" ht="47.45" customHeight="1" x14ac:dyDescent="0.2">
      <c r="A87" s="9" t="s">
        <v>171</v>
      </c>
      <c r="B87" s="59" t="s">
        <v>131</v>
      </c>
      <c r="C87" s="59" t="s">
        <v>208</v>
      </c>
      <c r="D87" s="59" t="s">
        <v>54</v>
      </c>
      <c r="E87" s="12" t="s">
        <v>71</v>
      </c>
      <c r="F87" s="13">
        <v>132</v>
      </c>
      <c r="G87" s="15"/>
      <c r="H87" s="15"/>
      <c r="IT87" s="3"/>
      <c r="IU87" s="3"/>
      <c r="IV87"/>
    </row>
    <row r="88" spans="1:256" s="2" customFormat="1" ht="48" x14ac:dyDescent="0.2">
      <c r="A88" s="9" t="s">
        <v>172</v>
      </c>
      <c r="B88" s="59" t="s">
        <v>131</v>
      </c>
      <c r="C88" s="59" t="s">
        <v>208</v>
      </c>
      <c r="D88" s="59" t="s">
        <v>55</v>
      </c>
      <c r="E88" s="12" t="s">
        <v>71</v>
      </c>
      <c r="F88" s="13">
        <v>15</v>
      </c>
      <c r="G88" s="15"/>
      <c r="H88" s="15"/>
      <c r="IT88" s="3"/>
      <c r="IU88" s="3"/>
      <c r="IV88"/>
    </row>
    <row r="89" spans="1:256" s="2" customFormat="1" ht="47.45" customHeight="1" x14ac:dyDescent="0.2">
      <c r="A89" s="9" t="s">
        <v>173</v>
      </c>
      <c r="B89" s="59" t="s">
        <v>131</v>
      </c>
      <c r="C89" s="59" t="s">
        <v>208</v>
      </c>
      <c r="D89" s="59" t="s">
        <v>56</v>
      </c>
      <c r="E89" s="12" t="s">
        <v>71</v>
      </c>
      <c r="F89" s="13">
        <v>2</v>
      </c>
      <c r="G89" s="15"/>
      <c r="H89" s="15"/>
      <c r="IT89" s="3"/>
      <c r="IU89" s="3"/>
      <c r="IV89"/>
    </row>
    <row r="90" spans="1:256" s="2" customFormat="1" ht="39.6" customHeight="1" x14ac:dyDescent="0.2">
      <c r="A90" s="9" t="s">
        <v>174</v>
      </c>
      <c r="B90" s="59" t="s">
        <v>131</v>
      </c>
      <c r="C90" s="59" t="s">
        <v>208</v>
      </c>
      <c r="D90" s="59" t="s">
        <v>57</v>
      </c>
      <c r="E90" s="12" t="s">
        <v>72</v>
      </c>
      <c r="F90" s="13">
        <v>62</v>
      </c>
      <c r="G90" s="15"/>
      <c r="H90" s="15"/>
      <c r="IT90" s="3"/>
      <c r="IU90" s="3"/>
      <c r="IV90"/>
    </row>
    <row r="91" spans="1:256" s="2" customFormat="1" ht="47.45" customHeight="1" x14ac:dyDescent="0.2">
      <c r="A91" s="9" t="s">
        <v>175</v>
      </c>
      <c r="B91" s="59" t="s">
        <v>131</v>
      </c>
      <c r="C91" s="59" t="s">
        <v>208</v>
      </c>
      <c r="D91" s="59" t="s">
        <v>58</v>
      </c>
      <c r="E91" s="12" t="s">
        <v>72</v>
      </c>
      <c r="F91" s="13">
        <v>62</v>
      </c>
      <c r="G91" s="15"/>
      <c r="H91" s="15"/>
      <c r="IT91" s="3"/>
      <c r="IU91" s="3"/>
      <c r="IV91"/>
    </row>
    <row r="92" spans="1:256" s="2" customFormat="1" ht="39.6" customHeight="1" x14ac:dyDescent="0.2">
      <c r="A92" s="9" t="s">
        <v>176</v>
      </c>
      <c r="B92" s="59" t="s">
        <v>131</v>
      </c>
      <c r="C92" s="59" t="s">
        <v>208</v>
      </c>
      <c r="D92" s="59" t="s">
        <v>59</v>
      </c>
      <c r="E92" s="12" t="s">
        <v>72</v>
      </c>
      <c r="F92" s="13">
        <v>37</v>
      </c>
      <c r="G92" s="15"/>
      <c r="H92" s="15"/>
      <c r="IT92" s="3"/>
      <c r="IU92" s="3"/>
      <c r="IV92"/>
    </row>
    <row r="93" spans="1:256" s="2" customFormat="1" ht="47.45" customHeight="1" x14ac:dyDescent="0.2">
      <c r="A93" s="9" t="s">
        <v>177</v>
      </c>
      <c r="B93" s="59" t="s">
        <v>131</v>
      </c>
      <c r="C93" s="59" t="s">
        <v>208</v>
      </c>
      <c r="D93" s="59" t="s">
        <v>60</v>
      </c>
      <c r="E93" s="12" t="s">
        <v>73</v>
      </c>
      <c r="F93" s="13">
        <v>9</v>
      </c>
      <c r="G93" s="15"/>
      <c r="H93" s="15"/>
      <c r="IT93" s="3"/>
      <c r="IU93" s="3"/>
      <c r="IV93"/>
    </row>
    <row r="94" spans="1:256" s="2" customFormat="1" ht="47.45" customHeight="1" x14ac:dyDescent="0.2">
      <c r="A94" s="9" t="s">
        <v>178</v>
      </c>
      <c r="B94" s="59" t="s">
        <v>131</v>
      </c>
      <c r="C94" s="59" t="s">
        <v>208</v>
      </c>
      <c r="D94" s="59" t="s">
        <v>61</v>
      </c>
      <c r="E94" s="12" t="s">
        <v>73</v>
      </c>
      <c r="F94" s="13">
        <v>18</v>
      </c>
      <c r="G94" s="15"/>
      <c r="H94" s="15"/>
      <c r="K94" s="24"/>
      <c r="IT94" s="3"/>
      <c r="IU94" s="3"/>
      <c r="IV94"/>
    </row>
    <row r="95" spans="1:256" s="2" customFormat="1" ht="39.6" customHeight="1" x14ac:dyDescent="0.2">
      <c r="A95" s="9" t="s">
        <v>179</v>
      </c>
      <c r="B95" s="59" t="s">
        <v>131</v>
      </c>
      <c r="C95" s="59" t="s">
        <v>208</v>
      </c>
      <c r="D95" s="59" t="s">
        <v>62</v>
      </c>
      <c r="E95" s="12" t="s">
        <v>73</v>
      </c>
      <c r="F95" s="13">
        <v>45</v>
      </c>
      <c r="G95" s="15"/>
      <c r="H95" s="15"/>
      <c r="IT95" s="3"/>
      <c r="IU95" s="3"/>
      <c r="IV95"/>
    </row>
    <row r="96" spans="1:256" s="2" customFormat="1" ht="47.45" customHeight="1" x14ac:dyDescent="0.2">
      <c r="A96" s="9" t="s">
        <v>180</v>
      </c>
      <c r="B96" s="59" t="s">
        <v>131</v>
      </c>
      <c r="C96" s="59" t="s">
        <v>208</v>
      </c>
      <c r="D96" s="59" t="s">
        <v>63</v>
      </c>
      <c r="E96" s="12" t="s">
        <v>73</v>
      </c>
      <c r="F96" s="13">
        <v>60</v>
      </c>
      <c r="G96" s="15"/>
      <c r="H96" s="15"/>
      <c r="IT96" s="3"/>
      <c r="IU96" s="3"/>
      <c r="IV96"/>
    </row>
    <row r="97" spans="1:256" s="2" customFormat="1" ht="39.6" customHeight="1" x14ac:dyDescent="0.2">
      <c r="A97" s="9" t="s">
        <v>181</v>
      </c>
      <c r="B97" s="59" t="s">
        <v>131</v>
      </c>
      <c r="C97" s="59" t="s">
        <v>208</v>
      </c>
      <c r="D97" s="59" t="s">
        <v>64</v>
      </c>
      <c r="E97" s="12" t="s">
        <v>73</v>
      </c>
      <c r="F97" s="13">
        <v>12</v>
      </c>
      <c r="G97" s="15"/>
      <c r="H97" s="15"/>
      <c r="IT97" s="3"/>
      <c r="IU97" s="3"/>
      <c r="IV97"/>
    </row>
    <row r="98" spans="1:256" s="2" customFormat="1" ht="47.45" customHeight="1" x14ac:dyDescent="0.2">
      <c r="A98" s="9" t="s">
        <v>182</v>
      </c>
      <c r="B98" s="59" t="s">
        <v>131</v>
      </c>
      <c r="C98" s="59" t="s">
        <v>208</v>
      </c>
      <c r="D98" s="59" t="s">
        <v>65</v>
      </c>
      <c r="E98" s="12" t="s">
        <v>72</v>
      </c>
      <c r="F98" s="13">
        <v>72</v>
      </c>
      <c r="G98" s="15"/>
      <c r="H98" s="15"/>
      <c r="IT98" s="3"/>
      <c r="IU98" s="3"/>
      <c r="IV98"/>
    </row>
    <row r="99" spans="1:256" s="2" customFormat="1" ht="48" x14ac:dyDescent="0.2">
      <c r="A99" s="9" t="s">
        <v>183</v>
      </c>
      <c r="B99" s="59" t="s">
        <v>131</v>
      </c>
      <c r="C99" s="59" t="s">
        <v>208</v>
      </c>
      <c r="D99" s="59" t="s">
        <v>91</v>
      </c>
      <c r="E99" s="12" t="s">
        <v>72</v>
      </c>
      <c r="F99" s="13">
        <v>16</v>
      </c>
      <c r="G99" s="15"/>
      <c r="H99" s="15"/>
      <c r="IT99" s="3"/>
      <c r="IU99" s="3"/>
      <c r="IV99"/>
    </row>
    <row r="100" spans="1:256" s="2" customFormat="1" ht="36" x14ac:dyDescent="0.2">
      <c r="A100" s="9" t="s">
        <v>184</v>
      </c>
      <c r="B100" s="59" t="s">
        <v>131</v>
      </c>
      <c r="C100" s="59" t="s">
        <v>208</v>
      </c>
      <c r="D100" s="59" t="s">
        <v>66</v>
      </c>
      <c r="E100" s="12" t="s">
        <v>72</v>
      </c>
      <c r="F100" s="13">
        <v>29</v>
      </c>
      <c r="G100" s="15"/>
      <c r="H100" s="15"/>
      <c r="IT100" s="3"/>
      <c r="IU100" s="3"/>
      <c r="IV100"/>
    </row>
    <row r="101" spans="1:256" s="2" customFormat="1" ht="47.45" customHeight="1" x14ac:dyDescent="0.2">
      <c r="A101" s="9" t="s">
        <v>185</v>
      </c>
      <c r="B101" s="59" t="s">
        <v>131</v>
      </c>
      <c r="C101" s="59" t="s">
        <v>208</v>
      </c>
      <c r="D101" s="59" t="s">
        <v>67</v>
      </c>
      <c r="E101" s="12" t="s">
        <v>72</v>
      </c>
      <c r="F101" s="13">
        <v>10</v>
      </c>
      <c r="G101" s="15"/>
      <c r="H101" s="15"/>
      <c r="IT101" s="3"/>
      <c r="IU101" s="3"/>
      <c r="IV101"/>
    </row>
    <row r="102" spans="1:256" s="2" customFormat="1" ht="39.6" customHeight="1" x14ac:dyDescent="0.2">
      <c r="A102" s="9" t="s">
        <v>186</v>
      </c>
      <c r="B102" s="59" t="s">
        <v>131</v>
      </c>
      <c r="C102" s="59" t="s">
        <v>208</v>
      </c>
      <c r="D102" s="59" t="s">
        <v>68</v>
      </c>
      <c r="E102" s="12" t="s">
        <v>72</v>
      </c>
      <c r="F102" s="13">
        <v>24</v>
      </c>
      <c r="G102" s="15"/>
      <c r="H102" s="15"/>
      <c r="IT102" s="3"/>
      <c r="IU102" s="3"/>
      <c r="IV102"/>
    </row>
    <row r="103" spans="1:256" s="2" customFormat="1" ht="39.6" customHeight="1" x14ac:dyDescent="0.2">
      <c r="A103" s="9" t="s">
        <v>187</v>
      </c>
      <c r="B103" s="59" t="s">
        <v>131</v>
      </c>
      <c r="C103" s="59" t="s">
        <v>208</v>
      </c>
      <c r="D103" s="59" t="s">
        <v>69</v>
      </c>
      <c r="E103" s="12" t="s">
        <v>73</v>
      </c>
      <c r="F103" s="13">
        <v>4</v>
      </c>
      <c r="G103" s="15"/>
      <c r="H103" s="15"/>
      <c r="IT103" s="3"/>
      <c r="IU103" s="3"/>
      <c r="IV103"/>
    </row>
    <row r="104" spans="1:256" s="2" customFormat="1" ht="39.6" customHeight="1" x14ac:dyDescent="0.2">
      <c r="A104" s="9" t="s">
        <v>188</v>
      </c>
      <c r="B104" s="59" t="s">
        <v>131</v>
      </c>
      <c r="C104" s="59" t="s">
        <v>208</v>
      </c>
      <c r="D104" s="59" t="s">
        <v>70</v>
      </c>
      <c r="E104" s="12" t="s">
        <v>73</v>
      </c>
      <c r="F104" s="13">
        <v>24</v>
      </c>
      <c r="G104" s="15"/>
      <c r="H104" s="15"/>
      <c r="IT104" s="3"/>
      <c r="IU104" s="3"/>
      <c r="IV104"/>
    </row>
    <row r="105" spans="1:256" s="2" customFormat="1" ht="21.95" customHeight="1" x14ac:dyDescent="0.2">
      <c r="A105" s="26" t="s">
        <v>198</v>
      </c>
      <c r="B105" s="188" t="s">
        <v>201</v>
      </c>
      <c r="C105" s="189"/>
      <c r="D105" s="189"/>
      <c r="E105" s="190"/>
      <c r="F105" s="56" t="s">
        <v>196</v>
      </c>
      <c r="G105" s="57" t="s">
        <v>204</v>
      </c>
      <c r="H105" s="57" t="s">
        <v>204</v>
      </c>
      <c r="IT105" s="3"/>
      <c r="IU105" s="3"/>
      <c r="IV105"/>
    </row>
    <row r="106" spans="1:256" s="2" customFormat="1" ht="21.95" customHeight="1" x14ac:dyDescent="0.2">
      <c r="A106" s="26" t="s">
        <v>199</v>
      </c>
      <c r="B106" s="188" t="s">
        <v>202</v>
      </c>
      <c r="C106" s="189"/>
      <c r="D106" s="189"/>
      <c r="E106" s="190"/>
      <c r="F106" s="56" t="s">
        <v>196</v>
      </c>
      <c r="G106" s="57" t="s">
        <v>204</v>
      </c>
      <c r="H106" s="57" t="s">
        <v>204</v>
      </c>
      <c r="IT106" s="3"/>
      <c r="IU106" s="3"/>
      <c r="IV106"/>
    </row>
    <row r="107" spans="1:256" s="2" customFormat="1" ht="21.95" customHeight="1" x14ac:dyDescent="0.2">
      <c r="A107" s="26" t="s">
        <v>200</v>
      </c>
      <c r="B107" s="191" t="s">
        <v>203</v>
      </c>
      <c r="C107" s="191"/>
      <c r="D107" s="191"/>
      <c r="E107" s="192"/>
      <c r="F107" s="56" t="s">
        <v>196</v>
      </c>
      <c r="G107" s="57" t="s">
        <v>204</v>
      </c>
      <c r="H107" s="57" t="s">
        <v>204</v>
      </c>
      <c r="IT107" s="3"/>
      <c r="IU107" s="3"/>
      <c r="IV107"/>
    </row>
    <row r="108" spans="1:256" ht="24" customHeight="1" x14ac:dyDescent="0.2">
      <c r="A108" s="147" t="s">
        <v>10</v>
      </c>
      <c r="B108" s="166"/>
      <c r="C108" s="148"/>
      <c r="D108" s="148"/>
      <c r="E108" s="148"/>
      <c r="F108" s="149"/>
      <c r="G108" s="10"/>
      <c r="H108" s="11">
        <f ca="1">SUM(H85:H131)</f>
        <v>0</v>
      </c>
    </row>
    <row r="109" spans="1:256" s="22" customFormat="1" ht="21.75" customHeight="1" x14ac:dyDescent="0.25">
      <c r="A109" s="8" t="s">
        <v>191</v>
      </c>
      <c r="B109" s="125" t="s">
        <v>89</v>
      </c>
      <c r="C109" s="125"/>
      <c r="D109" s="125"/>
      <c r="E109" s="125"/>
      <c r="F109" s="125"/>
      <c r="G109" s="125"/>
      <c r="H109" s="126"/>
      <c r="N109" s="23"/>
      <c r="O109" s="23"/>
      <c r="P109" s="23"/>
    </row>
    <row r="110" spans="1:256" s="22" customFormat="1" ht="21.75" customHeight="1" x14ac:dyDescent="0.25">
      <c r="A110" s="26" t="s">
        <v>192</v>
      </c>
      <c r="B110" s="28" t="s">
        <v>120</v>
      </c>
      <c r="C110" s="27"/>
      <c r="D110" s="27"/>
      <c r="E110" s="29" t="s">
        <v>75</v>
      </c>
      <c r="F110" s="29">
        <f>SUM(F111:F112)</f>
        <v>8</v>
      </c>
      <c r="G110" s="27"/>
      <c r="H110" s="27"/>
      <c r="N110" s="23"/>
      <c r="O110" s="23"/>
      <c r="P110" s="23"/>
    </row>
    <row r="111" spans="1:256" s="2" customFormat="1" ht="47.25" customHeight="1" x14ac:dyDescent="0.2">
      <c r="A111" s="130" t="s">
        <v>192</v>
      </c>
      <c r="B111" s="59" t="s">
        <v>131</v>
      </c>
      <c r="C111" s="59" t="s">
        <v>28</v>
      </c>
      <c r="D111" s="59"/>
      <c r="E111" s="12" t="s">
        <v>76</v>
      </c>
      <c r="F111" s="13">
        <v>6</v>
      </c>
      <c r="G111" s="19"/>
      <c r="H111" s="15"/>
      <c r="N111" s="3"/>
      <c r="O111" s="3"/>
      <c r="P111"/>
    </row>
    <row r="112" spans="1:256" s="2" customFormat="1" ht="51" customHeight="1" x14ac:dyDescent="0.2">
      <c r="A112" s="131"/>
      <c r="B112" s="59" t="s">
        <v>131</v>
      </c>
      <c r="C112" s="59" t="s">
        <v>29</v>
      </c>
      <c r="D112" s="59"/>
      <c r="E112" s="12" t="s">
        <v>76</v>
      </c>
      <c r="F112" s="13">
        <v>2</v>
      </c>
      <c r="G112" s="19"/>
      <c r="H112" s="15"/>
      <c r="N112" s="3"/>
      <c r="O112" s="3"/>
      <c r="P112"/>
    </row>
    <row r="113" spans="1:16" s="2" customFormat="1" ht="51" customHeight="1" x14ac:dyDescent="0.2">
      <c r="A113" s="131"/>
      <c r="B113" s="59" t="s">
        <v>131</v>
      </c>
      <c r="C113" s="59" t="s">
        <v>30</v>
      </c>
      <c r="D113" s="59"/>
      <c r="E113" s="12" t="s">
        <v>76</v>
      </c>
      <c r="F113" s="13">
        <v>60</v>
      </c>
      <c r="G113" s="19"/>
      <c r="H113" s="15"/>
      <c r="N113" s="3"/>
      <c r="O113" s="3"/>
      <c r="P113"/>
    </row>
    <row r="114" spans="1:16" s="2" customFormat="1" ht="51" customHeight="1" x14ac:dyDescent="0.2">
      <c r="A114" s="167"/>
      <c r="B114" s="59" t="s">
        <v>131</v>
      </c>
      <c r="C114" s="59" t="s">
        <v>31</v>
      </c>
      <c r="D114" s="59"/>
      <c r="E114" s="12" t="s">
        <v>76</v>
      </c>
      <c r="F114" s="13">
        <v>10</v>
      </c>
      <c r="G114" s="19"/>
      <c r="H114" s="15"/>
      <c r="N114" s="3"/>
      <c r="O114" s="3"/>
      <c r="P114"/>
    </row>
    <row r="115" spans="1:16" s="22" customFormat="1" ht="21.75" customHeight="1" x14ac:dyDescent="0.25">
      <c r="A115" s="26" t="s">
        <v>193</v>
      </c>
      <c r="B115" s="28" t="s">
        <v>121</v>
      </c>
      <c r="C115" s="27"/>
      <c r="D115" s="27"/>
      <c r="E115" s="29" t="s">
        <v>75</v>
      </c>
      <c r="F115" s="29">
        <f>SUM(F116:F117)</f>
        <v>18</v>
      </c>
      <c r="G115" s="27"/>
      <c r="H115" s="27"/>
      <c r="N115" s="23"/>
      <c r="O115" s="23"/>
      <c r="P115" s="23"/>
    </row>
    <row r="116" spans="1:16" s="2" customFormat="1" ht="51" customHeight="1" x14ac:dyDescent="0.2">
      <c r="A116" s="130" t="s">
        <v>193</v>
      </c>
      <c r="B116" s="59" t="s">
        <v>131</v>
      </c>
      <c r="C116" s="59" t="s">
        <v>32</v>
      </c>
      <c r="D116" s="59"/>
      <c r="E116" s="12" t="s">
        <v>76</v>
      </c>
      <c r="F116" s="13">
        <v>10</v>
      </c>
      <c r="G116" s="19"/>
      <c r="H116" s="15"/>
      <c r="N116" s="3"/>
      <c r="O116" s="3"/>
      <c r="P116"/>
    </row>
    <row r="117" spans="1:16" s="2" customFormat="1" ht="51" customHeight="1" x14ac:dyDescent="0.2">
      <c r="A117" s="131"/>
      <c r="B117" s="59" t="s">
        <v>131</v>
      </c>
      <c r="C117" s="59" t="s">
        <v>100</v>
      </c>
      <c r="D117" s="59"/>
      <c r="E117" s="12" t="s">
        <v>75</v>
      </c>
      <c r="F117" s="13">
        <v>8</v>
      </c>
      <c r="G117" s="19"/>
      <c r="H117" s="15"/>
      <c r="N117" s="3"/>
      <c r="O117" s="3"/>
      <c r="P117"/>
    </row>
    <row r="118" spans="1:16" s="2" customFormat="1" ht="51" customHeight="1" x14ac:dyDescent="0.2">
      <c r="A118" s="131"/>
      <c r="B118" s="59" t="s">
        <v>131</v>
      </c>
      <c r="C118" s="59" t="s">
        <v>33</v>
      </c>
      <c r="D118" s="59"/>
      <c r="E118" s="12" t="s">
        <v>76</v>
      </c>
      <c r="F118" s="13">
        <v>1</v>
      </c>
      <c r="G118" s="19"/>
      <c r="H118" s="15"/>
      <c r="N118" s="3"/>
      <c r="O118" s="3"/>
      <c r="P118"/>
    </row>
    <row r="119" spans="1:16" s="2" customFormat="1" ht="51" customHeight="1" x14ac:dyDescent="0.2">
      <c r="A119" s="132"/>
      <c r="B119" s="59" t="s">
        <v>131</v>
      </c>
      <c r="C119" s="59" t="s">
        <v>34</v>
      </c>
      <c r="D119" s="59"/>
      <c r="E119" s="12" t="s">
        <v>75</v>
      </c>
      <c r="F119" s="13">
        <v>10</v>
      </c>
      <c r="G119" s="19"/>
      <c r="H119" s="15"/>
      <c r="N119" s="3"/>
      <c r="O119" s="3"/>
      <c r="P119"/>
    </row>
    <row r="120" spans="1:16" ht="24" customHeight="1" x14ac:dyDescent="0.2">
      <c r="A120" s="147" t="s">
        <v>10</v>
      </c>
      <c r="B120" s="166"/>
      <c r="C120" s="148"/>
      <c r="D120" s="148"/>
      <c r="E120" s="148"/>
      <c r="F120" s="149"/>
      <c r="G120" s="10"/>
      <c r="H120" s="11">
        <f>SUM(H111:H119)</f>
        <v>0</v>
      </c>
    </row>
    <row r="121" spans="1:16" s="22" customFormat="1" ht="21.75" customHeight="1" x14ac:dyDescent="0.25">
      <c r="A121" s="8" t="s">
        <v>194</v>
      </c>
      <c r="B121" s="125" t="s">
        <v>90</v>
      </c>
      <c r="C121" s="125"/>
      <c r="D121" s="125"/>
      <c r="E121" s="125"/>
      <c r="F121" s="125"/>
      <c r="G121" s="125"/>
      <c r="H121" s="126"/>
      <c r="N121" s="23"/>
      <c r="O121" s="23"/>
      <c r="P121" s="23"/>
    </row>
    <row r="122" spans="1:16" s="2" customFormat="1" ht="47.25" customHeight="1" x14ac:dyDescent="0.2">
      <c r="A122" s="159" t="s">
        <v>194</v>
      </c>
      <c r="B122" s="59" t="s">
        <v>131</v>
      </c>
      <c r="C122" s="59" t="s">
        <v>26</v>
      </c>
      <c r="D122" s="59"/>
      <c r="E122" s="12" t="s">
        <v>75</v>
      </c>
      <c r="F122" s="13">
        <v>85</v>
      </c>
      <c r="G122" s="14"/>
      <c r="H122" s="15"/>
      <c r="N122" s="3"/>
      <c r="O122" s="3"/>
      <c r="P122"/>
    </row>
    <row r="123" spans="1:16" s="2" customFormat="1" ht="51" customHeight="1" x14ac:dyDescent="0.2">
      <c r="A123" s="131"/>
      <c r="B123" s="59" t="s">
        <v>131</v>
      </c>
      <c r="C123" s="59" t="s">
        <v>27</v>
      </c>
      <c r="D123" s="59"/>
      <c r="E123" s="12" t="s">
        <v>75</v>
      </c>
      <c r="F123" s="13">
        <v>65</v>
      </c>
      <c r="G123" s="14"/>
      <c r="H123" s="15"/>
      <c r="N123" s="3"/>
      <c r="O123" s="3"/>
      <c r="P123"/>
    </row>
    <row r="124" spans="1:16" s="52" customFormat="1" ht="30" customHeight="1" x14ac:dyDescent="0.2">
      <c r="A124" s="131"/>
      <c r="B124" s="58" t="s">
        <v>131</v>
      </c>
      <c r="C124" s="58" t="s">
        <v>43</v>
      </c>
      <c r="D124" s="58"/>
      <c r="E124" s="45" t="s">
        <v>74</v>
      </c>
      <c r="F124" s="46">
        <v>1</v>
      </c>
      <c r="G124" s="55"/>
      <c r="H124" s="14"/>
      <c r="N124" s="53"/>
      <c r="O124" s="53"/>
      <c r="P124" s="54"/>
    </row>
    <row r="125" spans="1:16" s="52" customFormat="1" ht="30" customHeight="1" x14ac:dyDescent="0.2">
      <c r="A125" s="167"/>
      <c r="B125" s="58" t="s">
        <v>131</v>
      </c>
      <c r="C125" s="58" t="s">
        <v>44</v>
      </c>
      <c r="D125" s="58"/>
      <c r="E125" s="45" t="s">
        <v>74</v>
      </c>
      <c r="F125" s="46">
        <v>1</v>
      </c>
      <c r="G125" s="55"/>
      <c r="H125" s="14"/>
      <c r="N125" s="53"/>
      <c r="O125" s="53"/>
      <c r="P125" s="54"/>
    </row>
    <row r="126" spans="1:16" ht="24" customHeight="1" x14ac:dyDescent="0.2">
      <c r="A126" s="147" t="s">
        <v>10</v>
      </c>
      <c r="B126" s="166"/>
      <c r="C126" s="148"/>
      <c r="D126" s="148"/>
      <c r="E126" s="148"/>
      <c r="F126" s="149"/>
      <c r="G126" s="10"/>
      <c r="H126" s="11">
        <f ca="1">SUM(H122:H132)</f>
        <v>0</v>
      </c>
      <c r="I126" s="52"/>
    </row>
    <row r="127" spans="1:16" s="22" customFormat="1" ht="21.75" customHeight="1" x14ac:dyDescent="0.25">
      <c r="A127" s="71"/>
      <c r="B127" s="168" t="s">
        <v>210</v>
      </c>
      <c r="C127" s="168"/>
      <c r="D127" s="168"/>
      <c r="E127" s="168"/>
      <c r="F127" s="168"/>
      <c r="G127" s="168"/>
      <c r="H127" s="169"/>
      <c r="N127" s="23"/>
      <c r="O127" s="23"/>
      <c r="P127" s="23"/>
    </row>
    <row r="128" spans="1:16" s="2" customFormat="1" ht="27.6" customHeight="1" x14ac:dyDescent="0.2">
      <c r="A128" s="72" t="s">
        <v>130</v>
      </c>
      <c r="B128" s="48" t="s">
        <v>209</v>
      </c>
      <c r="C128" s="49" t="s">
        <v>96</v>
      </c>
      <c r="D128" s="49"/>
      <c r="E128" s="32" t="s">
        <v>74</v>
      </c>
      <c r="F128" s="33">
        <v>1</v>
      </c>
      <c r="G128" s="50"/>
      <c r="H128" s="35"/>
      <c r="N128" s="3"/>
      <c r="O128" s="3"/>
      <c r="P128"/>
    </row>
    <row r="129" spans="1:256" s="2" customFormat="1" ht="30" customHeight="1" x14ac:dyDescent="0.2">
      <c r="A129" s="30" t="s">
        <v>144</v>
      </c>
      <c r="B129" s="31" t="s">
        <v>212</v>
      </c>
      <c r="C129" s="31" t="s">
        <v>139</v>
      </c>
      <c r="D129" s="31"/>
      <c r="E129" s="32" t="s">
        <v>74</v>
      </c>
      <c r="F129" s="33">
        <v>1</v>
      </c>
      <c r="G129" s="50"/>
      <c r="H129" s="35"/>
      <c r="N129" s="3"/>
      <c r="O129" s="3"/>
      <c r="P129"/>
    </row>
    <row r="130" spans="1:256" s="2" customFormat="1" ht="39.6" customHeight="1" x14ac:dyDescent="0.2">
      <c r="A130" s="30" t="s">
        <v>189</v>
      </c>
      <c r="B130" s="172" t="s">
        <v>211</v>
      </c>
      <c r="C130" s="60" t="s">
        <v>208</v>
      </c>
      <c r="D130" s="60" t="s">
        <v>63</v>
      </c>
      <c r="E130" s="32" t="s">
        <v>71</v>
      </c>
      <c r="F130" s="68">
        <v>96</v>
      </c>
      <c r="G130" s="70"/>
      <c r="H130" s="69"/>
      <c r="IT130" s="3"/>
      <c r="IU130" s="3"/>
      <c r="IV130"/>
    </row>
    <row r="131" spans="1:256" s="2" customFormat="1" ht="39.6" customHeight="1" x14ac:dyDescent="0.2">
      <c r="A131" s="30" t="s">
        <v>190</v>
      </c>
      <c r="B131" s="173"/>
      <c r="C131" s="60" t="s">
        <v>51</v>
      </c>
      <c r="D131" s="60" t="s">
        <v>65</v>
      </c>
      <c r="E131" s="32" t="s">
        <v>72</v>
      </c>
      <c r="F131" s="68">
        <v>108</v>
      </c>
      <c r="G131" s="70"/>
      <c r="H131" s="69"/>
      <c r="IT131" s="3"/>
      <c r="IU131" s="3"/>
      <c r="IV131"/>
    </row>
    <row r="132" spans="1:256" s="2" customFormat="1" ht="51" customHeight="1" x14ac:dyDescent="0.2">
      <c r="A132" s="30" t="s">
        <v>195</v>
      </c>
      <c r="B132" s="174"/>
      <c r="C132" s="60" t="s">
        <v>27</v>
      </c>
      <c r="D132" s="60" t="s">
        <v>92</v>
      </c>
      <c r="E132" s="32" t="s">
        <v>75</v>
      </c>
      <c r="F132" s="33">
        <v>21</v>
      </c>
      <c r="G132" s="34"/>
      <c r="H132" s="35"/>
      <c r="I132" s="52"/>
      <c r="N132" s="3"/>
      <c r="O132" s="3"/>
      <c r="P132"/>
    </row>
    <row r="133" spans="1:256" ht="24" customHeight="1" x14ac:dyDescent="0.2">
      <c r="A133" s="147" t="s">
        <v>10</v>
      </c>
      <c r="B133" s="166"/>
      <c r="C133" s="148"/>
      <c r="D133" s="148"/>
      <c r="E133" s="148"/>
      <c r="F133" s="149"/>
      <c r="G133" s="10"/>
      <c r="H133" s="11">
        <f>SUM(H128:H132)</f>
        <v>0</v>
      </c>
      <c r="I133" s="52"/>
    </row>
    <row r="135" spans="1:256" ht="15.75" x14ac:dyDescent="0.2">
      <c r="A135" s="8" t="s">
        <v>329</v>
      </c>
      <c r="B135" s="125" t="s">
        <v>328</v>
      </c>
      <c r="C135" s="125"/>
      <c r="D135" s="125"/>
      <c r="E135" s="125"/>
      <c r="F135" s="125"/>
      <c r="G135" s="125"/>
      <c r="H135" s="126"/>
    </row>
    <row r="136" spans="1:256" ht="15.75" x14ac:dyDescent="0.2">
      <c r="A136" s="88" t="s">
        <v>327</v>
      </c>
      <c r="B136" s="127" t="s">
        <v>326</v>
      </c>
      <c r="C136" s="128"/>
      <c r="D136" s="128"/>
      <c r="E136" s="128"/>
      <c r="F136" s="128"/>
      <c r="G136" s="128"/>
      <c r="H136" s="129"/>
    </row>
    <row r="137" spans="1:256" ht="15" x14ac:dyDescent="0.2">
      <c r="A137" s="112" t="s">
        <v>325</v>
      </c>
      <c r="B137" s="164" t="s">
        <v>324</v>
      </c>
      <c r="C137" s="164"/>
      <c r="D137" s="164"/>
      <c r="E137" s="164"/>
      <c r="F137" s="164"/>
      <c r="G137" s="164"/>
      <c r="H137" s="165"/>
    </row>
    <row r="138" spans="1:256" x14ac:dyDescent="0.2">
      <c r="A138" s="139" t="s">
        <v>226</v>
      </c>
      <c r="B138" s="140"/>
      <c r="C138" s="108" t="s">
        <v>323</v>
      </c>
      <c r="D138" s="108" t="s">
        <v>304</v>
      </c>
      <c r="E138" s="107" t="s">
        <v>74</v>
      </c>
      <c r="F138" s="106">
        <v>1</v>
      </c>
      <c r="G138" s="84" t="s">
        <v>223</v>
      </c>
      <c r="H138" s="84" t="s">
        <v>223</v>
      </c>
    </row>
    <row r="139" spans="1:256" x14ac:dyDescent="0.2">
      <c r="A139" s="116" t="s">
        <v>321</v>
      </c>
      <c r="B139" s="115" t="s">
        <v>322</v>
      </c>
      <c r="C139" s="114"/>
      <c r="D139" s="114"/>
      <c r="E139" s="114"/>
      <c r="F139" s="114"/>
      <c r="G139" s="114"/>
      <c r="H139" s="113"/>
    </row>
    <row r="140" spans="1:256" ht="24" x14ac:dyDescent="0.2">
      <c r="A140" s="159" t="s">
        <v>321</v>
      </c>
      <c r="B140" s="16" t="s">
        <v>218</v>
      </c>
      <c r="C140" s="16" t="s">
        <v>320</v>
      </c>
      <c r="D140" s="16" t="s">
        <v>304</v>
      </c>
      <c r="E140" s="12" t="s">
        <v>75</v>
      </c>
      <c r="F140" s="13">
        <v>4</v>
      </c>
      <c r="G140" s="15"/>
      <c r="H140" s="15">
        <f>F140*G140</f>
        <v>0</v>
      </c>
    </row>
    <row r="141" spans="1:256" ht="24" x14ac:dyDescent="0.2">
      <c r="A141" s="132"/>
      <c r="B141" s="16" t="s">
        <v>218</v>
      </c>
      <c r="C141" s="16" t="s">
        <v>319</v>
      </c>
      <c r="D141" s="16" t="s">
        <v>304</v>
      </c>
      <c r="E141" s="12" t="s">
        <v>75</v>
      </c>
      <c r="F141" s="13">
        <v>36</v>
      </c>
      <c r="G141" s="15"/>
      <c r="H141" s="15">
        <f>F141*G141</f>
        <v>0</v>
      </c>
    </row>
    <row r="142" spans="1:256" ht="15" x14ac:dyDescent="0.2">
      <c r="A142" s="112" t="s">
        <v>315</v>
      </c>
      <c r="B142" s="164" t="s">
        <v>318</v>
      </c>
      <c r="C142" s="164"/>
      <c r="D142" s="164"/>
      <c r="E142" s="164"/>
      <c r="F142" s="164"/>
      <c r="G142" s="164"/>
      <c r="H142" s="165"/>
    </row>
    <row r="143" spans="1:256" x14ac:dyDescent="0.2">
      <c r="A143" s="133" t="s">
        <v>226</v>
      </c>
      <c r="B143" s="134"/>
      <c r="C143" s="108" t="s">
        <v>317</v>
      </c>
      <c r="D143" s="108" t="s">
        <v>304</v>
      </c>
      <c r="E143" s="107" t="s">
        <v>74</v>
      </c>
      <c r="F143" s="106">
        <v>1</v>
      </c>
      <c r="G143" s="84" t="s">
        <v>223</v>
      </c>
      <c r="H143" s="84" t="s">
        <v>223</v>
      </c>
    </row>
    <row r="144" spans="1:256" x14ac:dyDescent="0.2">
      <c r="A144" s="137"/>
      <c r="B144" s="138"/>
      <c r="C144" s="108" t="s">
        <v>316</v>
      </c>
      <c r="D144" s="108" t="s">
        <v>304</v>
      </c>
      <c r="E144" s="107" t="s">
        <v>74</v>
      </c>
      <c r="F144" s="106">
        <v>1</v>
      </c>
      <c r="G144" s="84" t="s">
        <v>223</v>
      </c>
      <c r="H144" s="84" t="s">
        <v>223</v>
      </c>
    </row>
    <row r="145" spans="1:8" ht="24" x14ac:dyDescent="0.2">
      <c r="A145" s="145" t="s">
        <v>315</v>
      </c>
      <c r="B145" s="111" t="s">
        <v>218</v>
      </c>
      <c r="C145" s="102" t="s">
        <v>314</v>
      </c>
      <c r="D145" s="102" t="s">
        <v>304</v>
      </c>
      <c r="E145" s="101" t="s">
        <v>75</v>
      </c>
      <c r="F145" s="104">
        <v>3</v>
      </c>
      <c r="G145" s="103"/>
      <c r="H145" s="103">
        <f t="shared" ref="H145:H155" si="0">F145*G145</f>
        <v>0</v>
      </c>
    </row>
    <row r="146" spans="1:8" ht="24" x14ac:dyDescent="0.2">
      <c r="A146" s="145"/>
      <c r="B146" s="16" t="s">
        <v>218</v>
      </c>
      <c r="C146" s="16" t="s">
        <v>313</v>
      </c>
      <c r="D146" s="16" t="s">
        <v>304</v>
      </c>
      <c r="E146" s="12" t="s">
        <v>75</v>
      </c>
      <c r="F146" s="13">
        <v>5</v>
      </c>
      <c r="G146" s="15"/>
      <c r="H146" s="15">
        <f t="shared" si="0"/>
        <v>0</v>
      </c>
    </row>
    <row r="147" spans="1:8" ht="24" x14ac:dyDescent="0.2">
      <c r="A147" s="145"/>
      <c r="B147" s="16" t="s">
        <v>218</v>
      </c>
      <c r="C147" s="16" t="s">
        <v>312</v>
      </c>
      <c r="D147" s="16" t="s">
        <v>304</v>
      </c>
      <c r="E147" s="12" t="s">
        <v>72</v>
      </c>
      <c r="F147" s="13">
        <f>(F140+F141)*20</f>
        <v>800</v>
      </c>
      <c r="G147" s="15"/>
      <c r="H147" s="15">
        <f t="shared" si="0"/>
        <v>0</v>
      </c>
    </row>
    <row r="148" spans="1:8" ht="24" x14ac:dyDescent="0.2">
      <c r="A148" s="145"/>
      <c r="B148" s="16" t="s">
        <v>218</v>
      </c>
      <c r="C148" s="16" t="s">
        <v>311</v>
      </c>
      <c r="D148" s="16" t="s">
        <v>304</v>
      </c>
      <c r="E148" s="12" t="s">
        <v>72</v>
      </c>
      <c r="F148" s="13">
        <f>F145*30</f>
        <v>90</v>
      </c>
      <c r="G148" s="15"/>
      <c r="H148" s="15">
        <f t="shared" si="0"/>
        <v>0</v>
      </c>
    </row>
    <row r="149" spans="1:8" ht="24" x14ac:dyDescent="0.2">
      <c r="A149" s="145"/>
      <c r="B149" s="16" t="s">
        <v>218</v>
      </c>
      <c r="C149" s="16" t="s">
        <v>310</v>
      </c>
      <c r="D149" s="16" t="s">
        <v>304</v>
      </c>
      <c r="E149" s="12" t="s">
        <v>72</v>
      </c>
      <c r="F149" s="13">
        <f>F146*50</f>
        <v>250</v>
      </c>
      <c r="G149" s="15"/>
      <c r="H149" s="15">
        <f t="shared" si="0"/>
        <v>0</v>
      </c>
    </row>
    <row r="150" spans="1:8" ht="24" x14ac:dyDescent="0.2">
      <c r="A150" s="145"/>
      <c r="B150" s="102" t="s">
        <v>218</v>
      </c>
      <c r="C150" s="102" t="s">
        <v>309</v>
      </c>
      <c r="D150" s="102" t="s">
        <v>304</v>
      </c>
      <c r="E150" s="101" t="s">
        <v>72</v>
      </c>
      <c r="F150" s="104">
        <f>F151*40</f>
        <v>240</v>
      </c>
      <c r="G150" s="103"/>
      <c r="H150" s="103">
        <f t="shared" si="0"/>
        <v>0</v>
      </c>
    </row>
    <row r="151" spans="1:8" ht="24" x14ac:dyDescent="0.2">
      <c r="A151" s="145"/>
      <c r="B151" s="16" t="s">
        <v>218</v>
      </c>
      <c r="C151" s="16" t="s">
        <v>308</v>
      </c>
      <c r="D151" s="16" t="s">
        <v>304</v>
      </c>
      <c r="E151" s="12" t="s">
        <v>75</v>
      </c>
      <c r="F151" s="13">
        <v>6</v>
      </c>
      <c r="G151" s="15"/>
      <c r="H151" s="15">
        <f t="shared" si="0"/>
        <v>0</v>
      </c>
    </row>
    <row r="152" spans="1:8" ht="24" x14ac:dyDescent="0.2">
      <c r="A152" s="145"/>
      <c r="B152" s="16" t="s">
        <v>218</v>
      </c>
      <c r="C152" s="16" t="s">
        <v>307</v>
      </c>
      <c r="D152" s="16" t="s">
        <v>304</v>
      </c>
      <c r="E152" s="12" t="s">
        <v>75</v>
      </c>
      <c r="F152" s="13">
        <v>3</v>
      </c>
      <c r="G152" s="15"/>
      <c r="H152" s="15">
        <f t="shared" si="0"/>
        <v>0</v>
      </c>
    </row>
    <row r="153" spans="1:8" ht="24" x14ac:dyDescent="0.2">
      <c r="A153" s="145"/>
      <c r="B153" s="16" t="s">
        <v>218</v>
      </c>
      <c r="C153" s="16" t="s">
        <v>306</v>
      </c>
      <c r="D153" s="16" t="s">
        <v>304</v>
      </c>
      <c r="E153" s="12" t="s">
        <v>75</v>
      </c>
      <c r="F153" s="13">
        <v>9</v>
      </c>
      <c r="G153" s="15"/>
      <c r="H153" s="15">
        <f t="shared" si="0"/>
        <v>0</v>
      </c>
    </row>
    <row r="154" spans="1:8" ht="24" x14ac:dyDescent="0.2">
      <c r="A154" s="145"/>
      <c r="B154" s="16" t="s">
        <v>218</v>
      </c>
      <c r="C154" s="16" t="s">
        <v>305</v>
      </c>
      <c r="D154" s="16" t="s">
        <v>304</v>
      </c>
      <c r="E154" s="12" t="s">
        <v>75</v>
      </c>
      <c r="F154" s="13">
        <v>1</v>
      </c>
      <c r="G154" s="15"/>
      <c r="H154" s="15">
        <f t="shared" si="0"/>
        <v>0</v>
      </c>
    </row>
    <row r="155" spans="1:8" ht="24" x14ac:dyDescent="0.2">
      <c r="A155" s="146"/>
      <c r="B155" s="16" t="s">
        <v>218</v>
      </c>
      <c r="C155" s="16" t="s">
        <v>217</v>
      </c>
      <c r="D155" s="16" t="s">
        <v>304</v>
      </c>
      <c r="E155" s="12" t="s">
        <v>74</v>
      </c>
      <c r="F155" s="13">
        <v>1</v>
      </c>
      <c r="G155" s="15"/>
      <c r="H155" s="89">
        <f t="shared" si="0"/>
        <v>0</v>
      </c>
    </row>
    <row r="156" spans="1:8" x14ac:dyDescent="0.2">
      <c r="A156" s="147" t="s">
        <v>10</v>
      </c>
      <c r="B156" s="148"/>
      <c r="C156" s="148"/>
      <c r="D156" s="148"/>
      <c r="E156" s="148"/>
      <c r="F156" s="149"/>
      <c r="G156" s="10"/>
      <c r="H156" s="11">
        <f>SUM(H138:H155)</f>
        <v>0</v>
      </c>
    </row>
    <row r="157" spans="1:8" x14ac:dyDescent="0.2">
      <c r="A157" s="110"/>
      <c r="B157" s="79"/>
      <c r="C157" s="78"/>
      <c r="D157" s="77"/>
      <c r="E157" s="76"/>
      <c r="F157" s="75"/>
      <c r="G157" s="74"/>
      <c r="H157" s="109"/>
    </row>
    <row r="158" spans="1:8" ht="15.75" x14ac:dyDescent="0.2">
      <c r="A158" s="8" t="s">
        <v>300</v>
      </c>
      <c r="B158" s="126" t="s">
        <v>303</v>
      </c>
      <c r="C158" s="151"/>
      <c r="D158" s="151"/>
      <c r="E158" s="151"/>
      <c r="F158" s="151"/>
      <c r="G158" s="151"/>
      <c r="H158" s="151"/>
    </row>
    <row r="159" spans="1:8" x14ac:dyDescent="0.2">
      <c r="A159" s="133" t="s">
        <v>226</v>
      </c>
      <c r="B159" s="134"/>
      <c r="C159" s="108" t="s">
        <v>302</v>
      </c>
      <c r="D159" s="108" t="s">
        <v>297</v>
      </c>
      <c r="E159" s="107" t="s">
        <v>74</v>
      </c>
      <c r="F159" s="106">
        <v>1</v>
      </c>
      <c r="G159" s="84" t="s">
        <v>223</v>
      </c>
      <c r="H159" s="84" t="s">
        <v>223</v>
      </c>
    </row>
    <row r="160" spans="1:8" x14ac:dyDescent="0.2">
      <c r="A160" s="135"/>
      <c r="B160" s="136"/>
      <c r="C160" s="108" t="s">
        <v>301</v>
      </c>
      <c r="D160" s="108" t="s">
        <v>297</v>
      </c>
      <c r="E160" s="107" t="s">
        <v>74</v>
      </c>
      <c r="F160" s="106">
        <v>1</v>
      </c>
      <c r="G160" s="84" t="s">
        <v>223</v>
      </c>
      <c r="H160" s="84" t="s">
        <v>223</v>
      </c>
    </row>
    <row r="161" spans="1:8" ht="24" x14ac:dyDescent="0.2">
      <c r="A161" s="130" t="s">
        <v>300</v>
      </c>
      <c r="B161" s="16" t="s">
        <v>218</v>
      </c>
      <c r="C161" s="16" t="s">
        <v>299</v>
      </c>
      <c r="D161" s="16" t="s">
        <v>297</v>
      </c>
      <c r="E161" s="12" t="s">
        <v>75</v>
      </c>
      <c r="F161" s="13">
        <v>10</v>
      </c>
      <c r="G161" s="15"/>
      <c r="H161" s="15">
        <f>F161*G161</f>
        <v>0</v>
      </c>
    </row>
    <row r="162" spans="1:8" ht="24" x14ac:dyDescent="0.2">
      <c r="A162" s="131"/>
      <c r="B162" s="16" t="s">
        <v>218</v>
      </c>
      <c r="C162" s="16" t="s">
        <v>298</v>
      </c>
      <c r="D162" s="16" t="s">
        <v>297</v>
      </c>
      <c r="E162" s="12" t="s">
        <v>72</v>
      </c>
      <c r="F162" s="13">
        <f>(F161)*30</f>
        <v>300</v>
      </c>
      <c r="G162" s="15"/>
      <c r="H162" s="15">
        <f>F162*G162</f>
        <v>0</v>
      </c>
    </row>
    <row r="163" spans="1:8" ht="24" x14ac:dyDescent="0.2">
      <c r="A163" s="132"/>
      <c r="B163" s="16" t="s">
        <v>218</v>
      </c>
      <c r="C163" s="16" t="s">
        <v>217</v>
      </c>
      <c r="D163" s="16" t="s">
        <v>297</v>
      </c>
      <c r="E163" s="12" t="s">
        <v>74</v>
      </c>
      <c r="F163" s="13">
        <v>1</v>
      </c>
      <c r="G163" s="90"/>
      <c r="H163" s="89">
        <f>F163*G163</f>
        <v>0</v>
      </c>
    </row>
    <row r="164" spans="1:8" x14ac:dyDescent="0.2">
      <c r="A164" s="147" t="s">
        <v>10</v>
      </c>
      <c r="B164" s="148"/>
      <c r="C164" s="148"/>
      <c r="D164" s="148"/>
      <c r="E164" s="148"/>
      <c r="F164" s="149"/>
      <c r="G164" s="10"/>
      <c r="H164" s="11">
        <f>SUM(H161:H163)</f>
        <v>0</v>
      </c>
    </row>
    <row r="165" spans="1:8" x14ac:dyDescent="0.2">
      <c r="A165" s="80"/>
      <c r="B165" s="79"/>
      <c r="C165" s="78"/>
      <c r="D165" s="77"/>
      <c r="E165" s="76"/>
      <c r="F165" s="75"/>
      <c r="G165" s="74"/>
      <c r="H165" s="74"/>
    </row>
    <row r="166" spans="1:8" ht="15.75" x14ac:dyDescent="0.2">
      <c r="A166" s="8" t="s">
        <v>293</v>
      </c>
      <c r="B166" s="126" t="s">
        <v>296</v>
      </c>
      <c r="C166" s="151"/>
      <c r="D166" s="151"/>
      <c r="E166" s="151"/>
      <c r="F166" s="151"/>
      <c r="G166" s="151"/>
      <c r="H166" s="151"/>
    </row>
    <row r="167" spans="1:8" x14ac:dyDescent="0.2">
      <c r="A167" s="141" t="s">
        <v>226</v>
      </c>
      <c r="B167" s="142"/>
      <c r="C167" s="87" t="s">
        <v>295</v>
      </c>
      <c r="D167" s="87" t="s">
        <v>288</v>
      </c>
      <c r="E167" s="86" t="s">
        <v>74</v>
      </c>
      <c r="F167" s="85">
        <v>1</v>
      </c>
      <c r="G167" s="84" t="s">
        <v>223</v>
      </c>
      <c r="H167" s="84" t="s">
        <v>223</v>
      </c>
    </row>
    <row r="168" spans="1:8" x14ac:dyDescent="0.2">
      <c r="A168" s="143"/>
      <c r="B168" s="144"/>
      <c r="C168" s="87" t="s">
        <v>294</v>
      </c>
      <c r="D168" s="87" t="s">
        <v>288</v>
      </c>
      <c r="E168" s="86" t="s">
        <v>74</v>
      </c>
      <c r="F168" s="85">
        <v>1</v>
      </c>
      <c r="G168" s="84" t="s">
        <v>223</v>
      </c>
      <c r="H168" s="84" t="s">
        <v>223</v>
      </c>
    </row>
    <row r="169" spans="1:8" ht="24" x14ac:dyDescent="0.2">
      <c r="A169" s="130" t="s">
        <v>293</v>
      </c>
      <c r="B169" s="16" t="s">
        <v>218</v>
      </c>
      <c r="C169" s="16" t="s">
        <v>292</v>
      </c>
      <c r="D169" s="16" t="s">
        <v>288</v>
      </c>
      <c r="E169" s="12" t="s">
        <v>75</v>
      </c>
      <c r="F169" s="13">
        <v>3</v>
      </c>
      <c r="G169" s="15"/>
      <c r="H169" s="15">
        <f>F169*G169</f>
        <v>0</v>
      </c>
    </row>
    <row r="170" spans="1:8" ht="24" x14ac:dyDescent="0.2">
      <c r="A170" s="131"/>
      <c r="B170" s="16" t="s">
        <v>218</v>
      </c>
      <c r="C170" s="16" t="s">
        <v>291</v>
      </c>
      <c r="D170" s="16" t="s">
        <v>288</v>
      </c>
      <c r="E170" s="12" t="s">
        <v>75</v>
      </c>
      <c r="F170" s="13">
        <v>3</v>
      </c>
      <c r="G170" s="15"/>
      <c r="H170" s="15">
        <f>F170*G170</f>
        <v>0</v>
      </c>
    </row>
    <row r="171" spans="1:8" ht="24" x14ac:dyDescent="0.2">
      <c r="A171" s="131"/>
      <c r="B171" s="16" t="s">
        <v>218</v>
      </c>
      <c r="C171" s="16" t="s">
        <v>290</v>
      </c>
      <c r="D171" s="16" t="s">
        <v>288</v>
      </c>
      <c r="E171" s="12" t="s">
        <v>72</v>
      </c>
      <c r="F171" s="13">
        <f>F169*100</f>
        <v>300</v>
      </c>
      <c r="G171" s="15"/>
      <c r="H171" s="15">
        <f>F171*G171</f>
        <v>0</v>
      </c>
    </row>
    <row r="172" spans="1:8" ht="24" x14ac:dyDescent="0.2">
      <c r="A172" s="131"/>
      <c r="B172" s="16" t="s">
        <v>218</v>
      </c>
      <c r="C172" s="16" t="s">
        <v>289</v>
      </c>
      <c r="D172" s="16" t="s">
        <v>288</v>
      </c>
      <c r="E172" s="12" t="s">
        <v>72</v>
      </c>
      <c r="F172" s="13">
        <f>F170*200</f>
        <v>600</v>
      </c>
      <c r="G172" s="15"/>
      <c r="H172" s="15">
        <f>F172*G172</f>
        <v>0</v>
      </c>
    </row>
    <row r="173" spans="1:8" ht="24" x14ac:dyDescent="0.2">
      <c r="A173" s="132"/>
      <c r="B173" s="16" t="s">
        <v>218</v>
      </c>
      <c r="C173" s="16" t="s">
        <v>217</v>
      </c>
      <c r="D173" s="16" t="s">
        <v>288</v>
      </c>
      <c r="E173" s="12" t="s">
        <v>74</v>
      </c>
      <c r="F173" s="13">
        <v>1</v>
      </c>
      <c r="G173" s="15"/>
      <c r="H173" s="89">
        <f>F173*G173</f>
        <v>0</v>
      </c>
    </row>
    <row r="174" spans="1:8" x14ac:dyDescent="0.2">
      <c r="A174" s="147" t="s">
        <v>10</v>
      </c>
      <c r="B174" s="148"/>
      <c r="C174" s="148"/>
      <c r="D174" s="148"/>
      <c r="E174" s="148"/>
      <c r="F174" s="149"/>
      <c r="G174" s="10"/>
      <c r="H174" s="11">
        <f>SUM(H169:H173)</f>
        <v>0</v>
      </c>
    </row>
    <row r="175" spans="1:8" x14ac:dyDescent="0.2">
      <c r="A175" s="80"/>
      <c r="B175" s="79"/>
      <c r="C175" s="78"/>
      <c r="D175" s="77"/>
      <c r="E175" s="76"/>
      <c r="F175" s="75"/>
      <c r="G175" s="74"/>
      <c r="H175" s="74"/>
    </row>
    <row r="176" spans="1:8" ht="15.75" x14ac:dyDescent="0.2">
      <c r="A176" s="8" t="s">
        <v>287</v>
      </c>
      <c r="B176" s="126" t="s">
        <v>286</v>
      </c>
      <c r="C176" s="151"/>
      <c r="D176" s="151"/>
      <c r="E176" s="151"/>
      <c r="F176" s="151"/>
      <c r="G176" s="151"/>
      <c r="H176" s="151"/>
    </row>
    <row r="177" spans="1:8" ht="15.75" x14ac:dyDescent="0.2">
      <c r="A177" s="88" t="s">
        <v>283</v>
      </c>
      <c r="B177" s="127" t="s">
        <v>285</v>
      </c>
      <c r="C177" s="128"/>
      <c r="D177" s="128"/>
      <c r="E177" s="128"/>
      <c r="F177" s="128"/>
      <c r="G177" s="128"/>
      <c r="H177" s="129"/>
    </row>
    <row r="178" spans="1:8" x14ac:dyDescent="0.2">
      <c r="A178" s="141" t="s">
        <v>226</v>
      </c>
      <c r="B178" s="142"/>
      <c r="C178" s="87" t="s">
        <v>284</v>
      </c>
      <c r="D178" s="87" t="s">
        <v>280</v>
      </c>
      <c r="E178" s="86" t="s">
        <v>74</v>
      </c>
      <c r="F178" s="85">
        <v>1</v>
      </c>
      <c r="G178" s="84" t="s">
        <v>223</v>
      </c>
      <c r="H178" s="84" t="s">
        <v>223</v>
      </c>
    </row>
    <row r="179" spans="1:8" x14ac:dyDescent="0.2">
      <c r="A179" s="143"/>
      <c r="B179" s="144"/>
      <c r="C179" s="87" t="s">
        <v>242</v>
      </c>
      <c r="D179" s="87" t="s">
        <v>280</v>
      </c>
      <c r="E179" s="86" t="s">
        <v>74</v>
      </c>
      <c r="F179" s="85">
        <v>1</v>
      </c>
      <c r="G179" s="84" t="s">
        <v>223</v>
      </c>
      <c r="H179" s="105" t="s">
        <v>223</v>
      </c>
    </row>
    <row r="180" spans="1:8" ht="24" x14ac:dyDescent="0.2">
      <c r="A180" s="131" t="s">
        <v>283</v>
      </c>
      <c r="B180" s="16" t="s">
        <v>218</v>
      </c>
      <c r="C180" s="16" t="s">
        <v>282</v>
      </c>
      <c r="D180" s="16" t="s">
        <v>280</v>
      </c>
      <c r="E180" s="12" t="s">
        <v>75</v>
      </c>
      <c r="F180" s="13">
        <v>22</v>
      </c>
      <c r="G180" s="15"/>
      <c r="H180" s="15">
        <f>F180*G180</f>
        <v>0</v>
      </c>
    </row>
    <row r="181" spans="1:8" ht="24" x14ac:dyDescent="0.2">
      <c r="A181" s="131"/>
      <c r="B181" s="16" t="s">
        <v>218</v>
      </c>
      <c r="C181" s="16" t="s">
        <v>248</v>
      </c>
      <c r="D181" s="16" t="s">
        <v>280</v>
      </c>
      <c r="E181" s="12" t="s">
        <v>75</v>
      </c>
      <c r="F181" s="13">
        <v>22</v>
      </c>
      <c r="G181" s="15"/>
      <c r="H181" s="15">
        <f>F181*G181</f>
        <v>0</v>
      </c>
    </row>
    <row r="182" spans="1:8" ht="24" x14ac:dyDescent="0.2">
      <c r="A182" s="131"/>
      <c r="B182" s="16" t="s">
        <v>218</v>
      </c>
      <c r="C182" s="16" t="s">
        <v>281</v>
      </c>
      <c r="D182" s="16" t="s">
        <v>280</v>
      </c>
      <c r="E182" s="12" t="s">
        <v>72</v>
      </c>
      <c r="F182" s="13">
        <f>F181*80</f>
        <v>1760</v>
      </c>
      <c r="G182" s="15"/>
      <c r="H182" s="15">
        <f>F182*G182</f>
        <v>0</v>
      </c>
    </row>
    <row r="183" spans="1:8" ht="24" x14ac:dyDescent="0.2">
      <c r="A183" s="131"/>
      <c r="B183" s="16" t="s">
        <v>218</v>
      </c>
      <c r="C183" s="16" t="s">
        <v>228</v>
      </c>
      <c r="D183" s="16" t="s">
        <v>280</v>
      </c>
      <c r="E183" s="12" t="s">
        <v>74</v>
      </c>
      <c r="F183" s="13">
        <v>1</v>
      </c>
      <c r="G183" s="15"/>
      <c r="H183" s="15">
        <f>G183*F183</f>
        <v>0</v>
      </c>
    </row>
    <row r="184" spans="1:8" ht="24" x14ac:dyDescent="0.2">
      <c r="A184" s="132"/>
      <c r="B184" s="16" t="s">
        <v>218</v>
      </c>
      <c r="C184" s="16" t="s">
        <v>217</v>
      </c>
      <c r="D184" s="16" t="s">
        <v>280</v>
      </c>
      <c r="E184" s="12" t="s">
        <v>74</v>
      </c>
      <c r="F184" s="13">
        <v>1</v>
      </c>
      <c r="G184" s="15"/>
      <c r="H184" s="89">
        <f>F184*G184</f>
        <v>0</v>
      </c>
    </row>
    <row r="185" spans="1:8" x14ac:dyDescent="0.2">
      <c r="A185" s="147" t="s">
        <v>10</v>
      </c>
      <c r="B185" s="148"/>
      <c r="C185" s="148"/>
      <c r="D185" s="148"/>
      <c r="E185" s="148"/>
      <c r="F185" s="149"/>
      <c r="G185" s="10"/>
      <c r="H185" s="11">
        <f>SUM(H180:H184)</f>
        <v>0</v>
      </c>
    </row>
    <row r="186" spans="1:8" x14ac:dyDescent="0.2">
      <c r="A186" s="80"/>
      <c r="B186" s="79"/>
      <c r="C186" s="78"/>
      <c r="D186" s="77"/>
      <c r="E186" s="76"/>
      <c r="F186" s="75"/>
      <c r="G186" s="74"/>
      <c r="H186" s="74"/>
    </row>
    <row r="187" spans="1:8" ht="15.75" x14ac:dyDescent="0.2">
      <c r="A187" s="8" t="s">
        <v>279</v>
      </c>
      <c r="B187" s="126" t="s">
        <v>278</v>
      </c>
      <c r="C187" s="151"/>
      <c r="D187" s="151"/>
      <c r="E187" s="151"/>
      <c r="F187" s="151"/>
      <c r="G187" s="151"/>
      <c r="H187" s="151"/>
    </row>
    <row r="188" spans="1:8" ht="15.75" x14ac:dyDescent="0.2">
      <c r="A188" s="88" t="s">
        <v>276</v>
      </c>
      <c r="B188" s="127" t="s">
        <v>277</v>
      </c>
      <c r="C188" s="128"/>
      <c r="D188" s="128"/>
      <c r="E188" s="128"/>
      <c r="F188" s="128"/>
      <c r="G188" s="128"/>
      <c r="H188" s="129"/>
    </row>
    <row r="189" spans="1:8" ht="24" x14ac:dyDescent="0.2">
      <c r="A189" s="150" t="s">
        <v>276</v>
      </c>
      <c r="B189" s="102" t="s">
        <v>218</v>
      </c>
      <c r="C189" s="102" t="s">
        <v>275</v>
      </c>
      <c r="D189" s="102" t="s">
        <v>216</v>
      </c>
      <c r="E189" s="101" t="s">
        <v>75</v>
      </c>
      <c r="F189" s="104">
        <v>15</v>
      </c>
      <c r="G189" s="103"/>
      <c r="H189" s="103">
        <f>F189*G189</f>
        <v>0</v>
      </c>
    </row>
    <row r="190" spans="1:8" ht="24" x14ac:dyDescent="0.2">
      <c r="A190" s="146"/>
      <c r="B190" s="16" t="s">
        <v>218</v>
      </c>
      <c r="C190" s="16" t="s">
        <v>217</v>
      </c>
      <c r="D190" s="16" t="s">
        <v>216</v>
      </c>
      <c r="E190" s="12" t="s">
        <v>74</v>
      </c>
      <c r="F190" s="13">
        <v>1</v>
      </c>
      <c r="G190" s="15"/>
      <c r="H190" s="89">
        <f>F190*G190</f>
        <v>0</v>
      </c>
    </row>
    <row r="191" spans="1:8" ht="15.75" x14ac:dyDescent="0.2">
      <c r="A191" s="88" t="s">
        <v>271</v>
      </c>
      <c r="B191" s="127" t="s">
        <v>274</v>
      </c>
      <c r="C191" s="128"/>
      <c r="D191" s="128"/>
      <c r="E191" s="128"/>
      <c r="F191" s="128"/>
      <c r="G191" s="128"/>
      <c r="H191" s="129"/>
    </row>
    <row r="192" spans="1:8" x14ac:dyDescent="0.2">
      <c r="A192" s="141" t="s">
        <v>226</v>
      </c>
      <c r="B192" s="142"/>
      <c r="C192" s="87" t="s">
        <v>273</v>
      </c>
      <c r="D192" s="87" t="s">
        <v>216</v>
      </c>
      <c r="E192" s="86" t="s">
        <v>74</v>
      </c>
      <c r="F192" s="85">
        <v>1</v>
      </c>
      <c r="G192" s="84" t="s">
        <v>223</v>
      </c>
      <c r="H192" s="84" t="s">
        <v>223</v>
      </c>
    </row>
    <row r="193" spans="1:8" x14ac:dyDescent="0.2">
      <c r="A193" s="143"/>
      <c r="B193" s="144"/>
      <c r="C193" s="87" t="s">
        <v>272</v>
      </c>
      <c r="D193" s="87" t="s">
        <v>216</v>
      </c>
      <c r="E193" s="86" t="s">
        <v>74</v>
      </c>
      <c r="F193" s="85">
        <v>1</v>
      </c>
      <c r="G193" s="84" t="s">
        <v>223</v>
      </c>
      <c r="H193" s="84" t="s">
        <v>223</v>
      </c>
    </row>
    <row r="194" spans="1:8" ht="24" x14ac:dyDescent="0.2">
      <c r="A194" s="131" t="s">
        <v>271</v>
      </c>
      <c r="B194" s="16" t="s">
        <v>218</v>
      </c>
      <c r="C194" s="16" t="s">
        <v>270</v>
      </c>
      <c r="D194" s="16" t="s">
        <v>216</v>
      </c>
      <c r="E194" s="12" t="s">
        <v>75</v>
      </c>
      <c r="F194" s="13">
        <v>4</v>
      </c>
      <c r="G194" s="15"/>
      <c r="H194" s="15">
        <f>F194*G194</f>
        <v>0</v>
      </c>
    </row>
    <row r="195" spans="1:8" ht="24" x14ac:dyDescent="0.2">
      <c r="A195" s="131"/>
      <c r="B195" s="16" t="s">
        <v>218</v>
      </c>
      <c r="C195" s="16" t="s">
        <v>269</v>
      </c>
      <c r="D195" s="16" t="s">
        <v>216</v>
      </c>
      <c r="E195" s="12" t="s">
        <v>75</v>
      </c>
      <c r="F195" s="13">
        <v>4</v>
      </c>
      <c r="G195" s="15"/>
      <c r="H195" s="15">
        <f>F195*G195</f>
        <v>0</v>
      </c>
    </row>
    <row r="196" spans="1:8" ht="24" x14ac:dyDescent="0.2">
      <c r="A196" s="131"/>
      <c r="B196" s="102" t="s">
        <v>218</v>
      </c>
      <c r="C196" s="102" t="s">
        <v>268</v>
      </c>
      <c r="D196" s="102" t="s">
        <v>216</v>
      </c>
      <c r="E196" s="101" t="s">
        <v>75</v>
      </c>
      <c r="F196" s="104">
        <v>7</v>
      </c>
      <c r="G196" s="103"/>
      <c r="H196" s="103">
        <f>F196*G196</f>
        <v>0</v>
      </c>
    </row>
    <row r="197" spans="1:8" ht="24" x14ac:dyDescent="0.2">
      <c r="A197" s="131"/>
      <c r="B197" s="16" t="s">
        <v>218</v>
      </c>
      <c r="C197" s="16" t="s">
        <v>267</v>
      </c>
      <c r="D197" s="16" t="s">
        <v>216</v>
      </c>
      <c r="E197" s="12" t="s">
        <v>75</v>
      </c>
      <c r="F197" s="13">
        <v>32</v>
      </c>
      <c r="G197" s="15"/>
      <c r="H197" s="15">
        <f>F197*G197</f>
        <v>0</v>
      </c>
    </row>
    <row r="198" spans="1:8" ht="24" x14ac:dyDescent="0.2">
      <c r="A198" s="132"/>
      <c r="B198" s="102" t="s">
        <v>218</v>
      </c>
      <c r="C198" s="102" t="s">
        <v>266</v>
      </c>
      <c r="D198" s="102" t="s">
        <v>216</v>
      </c>
      <c r="E198" s="101" t="s">
        <v>265</v>
      </c>
      <c r="F198" s="13">
        <f>(F194+F195+F196+F197)*50</f>
        <v>2350</v>
      </c>
      <c r="G198" s="15"/>
      <c r="H198" s="15">
        <f>F198*G198</f>
        <v>0</v>
      </c>
    </row>
    <row r="199" spans="1:8" ht="15.75" x14ac:dyDescent="0.2">
      <c r="A199" s="88" t="s">
        <v>262</v>
      </c>
      <c r="B199" s="127" t="s">
        <v>264</v>
      </c>
      <c r="C199" s="128"/>
      <c r="D199" s="128"/>
      <c r="E199" s="128"/>
      <c r="F199" s="128"/>
      <c r="G199" s="128"/>
      <c r="H199" s="129"/>
    </row>
    <row r="200" spans="1:8" x14ac:dyDescent="0.2">
      <c r="A200" s="141" t="s">
        <v>226</v>
      </c>
      <c r="B200" s="142"/>
      <c r="C200" s="87" t="s">
        <v>263</v>
      </c>
      <c r="D200" s="87" t="s">
        <v>216</v>
      </c>
      <c r="E200" s="86" t="s">
        <v>74</v>
      </c>
      <c r="F200" s="85">
        <v>1</v>
      </c>
      <c r="G200" s="84" t="s">
        <v>223</v>
      </c>
      <c r="H200" s="84" t="s">
        <v>223</v>
      </c>
    </row>
    <row r="201" spans="1:8" ht="24" x14ac:dyDescent="0.2">
      <c r="A201" s="131" t="s">
        <v>262</v>
      </c>
      <c r="B201" s="16" t="s">
        <v>218</v>
      </c>
      <c r="C201" s="16" t="s">
        <v>261</v>
      </c>
      <c r="D201" s="16" t="s">
        <v>216</v>
      </c>
      <c r="E201" s="12" t="s">
        <v>75</v>
      </c>
      <c r="F201" s="13">
        <v>5</v>
      </c>
      <c r="G201" s="15"/>
      <c r="H201" s="15">
        <f t="shared" ref="H201:H208" si="1">F201*G201</f>
        <v>0</v>
      </c>
    </row>
    <row r="202" spans="1:8" ht="24" x14ac:dyDescent="0.2">
      <c r="A202" s="131"/>
      <c r="B202" s="16" t="s">
        <v>218</v>
      </c>
      <c r="C202" s="16" t="s">
        <v>260</v>
      </c>
      <c r="D202" s="16" t="s">
        <v>216</v>
      </c>
      <c r="E202" s="12" t="s">
        <v>75</v>
      </c>
      <c r="F202" s="13">
        <v>13</v>
      </c>
      <c r="G202" s="15"/>
      <c r="H202" s="15">
        <f t="shared" si="1"/>
        <v>0</v>
      </c>
    </row>
    <row r="203" spans="1:8" ht="24" x14ac:dyDescent="0.2">
      <c r="A203" s="131"/>
      <c r="B203" s="16" t="s">
        <v>218</v>
      </c>
      <c r="C203" s="16" t="s">
        <v>259</v>
      </c>
      <c r="D203" s="16" t="s">
        <v>216</v>
      </c>
      <c r="E203" s="12" t="s">
        <v>75</v>
      </c>
      <c r="F203" s="13">
        <v>24</v>
      </c>
      <c r="G203" s="15"/>
      <c r="H203" s="15">
        <f t="shared" si="1"/>
        <v>0</v>
      </c>
    </row>
    <row r="204" spans="1:8" ht="24" x14ac:dyDescent="0.2">
      <c r="A204" s="131"/>
      <c r="B204" s="16" t="s">
        <v>218</v>
      </c>
      <c r="C204" s="16" t="s">
        <v>258</v>
      </c>
      <c r="D204" s="16" t="s">
        <v>216</v>
      </c>
      <c r="E204" s="12" t="s">
        <v>75</v>
      </c>
      <c r="F204" s="13">
        <v>28</v>
      </c>
      <c r="G204" s="15"/>
      <c r="H204" s="15">
        <f t="shared" si="1"/>
        <v>0</v>
      </c>
    </row>
    <row r="205" spans="1:8" ht="24" x14ac:dyDescent="0.2">
      <c r="A205" s="131"/>
      <c r="B205" s="16" t="s">
        <v>218</v>
      </c>
      <c r="C205" s="16" t="s">
        <v>257</v>
      </c>
      <c r="D205" s="16" t="s">
        <v>216</v>
      </c>
      <c r="E205" s="12" t="s">
        <v>72</v>
      </c>
      <c r="F205" s="13">
        <f>(F197+F196+F195+F194+F203+F189+F201+F202+F208)*40</f>
        <v>4560</v>
      </c>
      <c r="G205" s="15"/>
      <c r="H205" s="15">
        <f t="shared" si="1"/>
        <v>0</v>
      </c>
    </row>
    <row r="206" spans="1:8" ht="24" x14ac:dyDescent="0.2">
      <c r="A206" s="131"/>
      <c r="B206" s="16" t="s">
        <v>218</v>
      </c>
      <c r="C206" s="16" t="s">
        <v>256</v>
      </c>
      <c r="D206" s="16" t="s">
        <v>216</v>
      </c>
      <c r="E206" s="12" t="s">
        <v>75</v>
      </c>
      <c r="F206" s="13">
        <v>2</v>
      </c>
      <c r="G206" s="15"/>
      <c r="H206" s="15">
        <f t="shared" si="1"/>
        <v>0</v>
      </c>
    </row>
    <row r="207" spans="1:8" ht="24" x14ac:dyDescent="0.2">
      <c r="A207" s="131"/>
      <c r="B207" s="16" t="s">
        <v>218</v>
      </c>
      <c r="C207" s="16" t="s">
        <v>255</v>
      </c>
      <c r="D207" s="16" t="s">
        <v>216</v>
      </c>
      <c r="E207" s="12" t="s">
        <v>75</v>
      </c>
      <c r="F207" s="13">
        <v>8</v>
      </c>
      <c r="G207" s="15"/>
      <c r="H207" s="15">
        <f t="shared" si="1"/>
        <v>0</v>
      </c>
    </row>
    <row r="208" spans="1:8" ht="24" x14ac:dyDescent="0.2">
      <c r="A208" s="132"/>
      <c r="B208" s="16" t="s">
        <v>218</v>
      </c>
      <c r="C208" s="16" t="s">
        <v>254</v>
      </c>
      <c r="D208" s="16" t="s">
        <v>216</v>
      </c>
      <c r="E208" s="12" t="s">
        <v>75</v>
      </c>
      <c r="F208" s="13">
        <v>10</v>
      </c>
      <c r="G208" s="15"/>
      <c r="H208" s="15">
        <f t="shared" si="1"/>
        <v>0</v>
      </c>
    </row>
    <row r="209" spans="1:8" ht="15.75" x14ac:dyDescent="0.2">
      <c r="A209" s="88" t="s">
        <v>253</v>
      </c>
      <c r="B209" s="127" t="s">
        <v>252</v>
      </c>
      <c r="C209" s="128"/>
      <c r="D209" s="128"/>
      <c r="E209" s="128"/>
      <c r="F209" s="128"/>
      <c r="G209" s="128"/>
      <c r="H209" s="129"/>
    </row>
    <row r="210" spans="1:8" x14ac:dyDescent="0.2">
      <c r="A210" s="153" t="s">
        <v>226</v>
      </c>
      <c r="B210" s="154"/>
      <c r="C210" s="100" t="s">
        <v>251</v>
      </c>
      <c r="D210" s="100"/>
      <c r="E210" s="99" t="s">
        <v>74</v>
      </c>
      <c r="F210" s="98">
        <v>1</v>
      </c>
      <c r="G210" s="97" t="s">
        <v>223</v>
      </c>
      <c r="H210" s="97" t="s">
        <v>223</v>
      </c>
    </row>
    <row r="211" spans="1:8" x14ac:dyDescent="0.2">
      <c r="A211" s="147" t="s">
        <v>10</v>
      </c>
      <c r="B211" s="148"/>
      <c r="C211" s="148"/>
      <c r="D211" s="148"/>
      <c r="E211" s="148"/>
      <c r="F211" s="149"/>
      <c r="G211" s="10"/>
      <c r="H211" s="11">
        <f>SUM(H189:H210)</f>
        <v>0</v>
      </c>
    </row>
    <row r="212" spans="1:8" x14ac:dyDescent="0.2">
      <c r="A212" s="80"/>
      <c r="B212" s="79"/>
      <c r="C212" s="78"/>
      <c r="D212" s="77"/>
      <c r="E212" s="76"/>
      <c r="F212" s="75"/>
      <c r="G212" s="74"/>
      <c r="H212" s="74"/>
    </row>
    <row r="213" spans="1:8" ht="15.75" x14ac:dyDescent="0.2">
      <c r="A213" s="8" t="s">
        <v>247</v>
      </c>
      <c r="B213" s="126" t="s">
        <v>250</v>
      </c>
      <c r="C213" s="151"/>
      <c r="D213" s="151"/>
      <c r="E213" s="151"/>
      <c r="F213" s="151"/>
      <c r="G213" s="151"/>
      <c r="H213" s="151"/>
    </row>
    <row r="214" spans="1:8" x14ac:dyDescent="0.2">
      <c r="A214" s="155" t="s">
        <v>226</v>
      </c>
      <c r="B214" s="156"/>
      <c r="C214" s="96" t="s">
        <v>249</v>
      </c>
      <c r="D214" s="96" t="s">
        <v>216</v>
      </c>
      <c r="E214" s="95" t="s">
        <v>75</v>
      </c>
      <c r="F214" s="94">
        <v>4</v>
      </c>
      <c r="G214" s="93" t="s">
        <v>223</v>
      </c>
      <c r="H214" s="93" t="s">
        <v>223</v>
      </c>
    </row>
    <row r="215" spans="1:8" x14ac:dyDescent="0.2">
      <c r="A215" s="157"/>
      <c r="B215" s="158"/>
      <c r="C215" s="96" t="s">
        <v>248</v>
      </c>
      <c r="D215" s="96" t="s">
        <v>216</v>
      </c>
      <c r="E215" s="95" t="s">
        <v>75</v>
      </c>
      <c r="F215" s="94">
        <v>4</v>
      </c>
      <c r="G215" s="93" t="s">
        <v>223</v>
      </c>
      <c r="H215" s="93" t="s">
        <v>223</v>
      </c>
    </row>
    <row r="216" spans="1:8" x14ac:dyDescent="0.2">
      <c r="A216" s="157"/>
      <c r="B216" s="158"/>
      <c r="C216" s="87" t="s">
        <v>242</v>
      </c>
      <c r="D216" s="87" t="s">
        <v>216</v>
      </c>
      <c r="E216" s="86" t="s">
        <v>74</v>
      </c>
      <c r="F216" s="85">
        <v>1</v>
      </c>
      <c r="G216" s="84" t="s">
        <v>223</v>
      </c>
      <c r="H216" s="84" t="s">
        <v>223</v>
      </c>
    </row>
    <row r="217" spans="1:8" ht="24" x14ac:dyDescent="0.2">
      <c r="A217" s="92" t="s">
        <v>247</v>
      </c>
      <c r="B217" s="16" t="s">
        <v>218</v>
      </c>
      <c r="C217" s="16" t="s">
        <v>246</v>
      </c>
      <c r="D217" s="16" t="s">
        <v>216</v>
      </c>
      <c r="E217" s="12" t="s">
        <v>72</v>
      </c>
      <c r="F217" s="13">
        <f>F215*70</f>
        <v>280</v>
      </c>
      <c r="G217" s="15"/>
      <c r="H217" s="15">
        <f>F217*G217</f>
        <v>0</v>
      </c>
    </row>
    <row r="218" spans="1:8" x14ac:dyDescent="0.2">
      <c r="A218" s="147" t="s">
        <v>10</v>
      </c>
      <c r="B218" s="148"/>
      <c r="C218" s="148"/>
      <c r="D218" s="148"/>
      <c r="E218" s="148"/>
      <c r="F218" s="149"/>
      <c r="G218" s="10"/>
      <c r="H218" s="11">
        <f>SUM(H214:H217)</f>
        <v>0</v>
      </c>
    </row>
    <row r="219" spans="1:8" x14ac:dyDescent="0.2">
      <c r="A219" s="80"/>
      <c r="B219" s="79"/>
      <c r="C219" s="78"/>
      <c r="D219" s="77"/>
      <c r="E219" s="76"/>
      <c r="F219" s="75"/>
      <c r="G219" s="74"/>
      <c r="H219" s="74"/>
    </row>
    <row r="220" spans="1:8" ht="15.75" x14ac:dyDescent="0.2">
      <c r="A220" s="8" t="s">
        <v>245</v>
      </c>
      <c r="B220" s="126" t="s">
        <v>244</v>
      </c>
      <c r="C220" s="151"/>
      <c r="D220" s="151"/>
      <c r="E220" s="151"/>
      <c r="F220" s="151"/>
      <c r="G220" s="151"/>
      <c r="H220" s="151"/>
    </row>
    <row r="221" spans="1:8" ht="15.75" x14ac:dyDescent="0.2">
      <c r="A221" s="88" t="s">
        <v>241</v>
      </c>
      <c r="B221" s="127" t="s">
        <v>243</v>
      </c>
      <c r="C221" s="128"/>
      <c r="D221" s="128"/>
      <c r="E221" s="128"/>
      <c r="F221" s="128"/>
      <c r="G221" s="128"/>
      <c r="H221" s="129"/>
    </row>
    <row r="222" spans="1:8" x14ac:dyDescent="0.2">
      <c r="A222" s="160" t="s">
        <v>226</v>
      </c>
      <c r="B222" s="161"/>
      <c r="C222" s="87" t="s">
        <v>242</v>
      </c>
      <c r="D222" s="87" t="s">
        <v>216</v>
      </c>
      <c r="E222" s="86" t="s">
        <v>74</v>
      </c>
      <c r="F222" s="85">
        <v>1</v>
      </c>
      <c r="G222" s="84" t="s">
        <v>223</v>
      </c>
      <c r="H222" s="84" t="s">
        <v>223</v>
      </c>
    </row>
    <row r="223" spans="1:8" ht="24" x14ac:dyDescent="0.2">
      <c r="A223" s="131" t="s">
        <v>241</v>
      </c>
      <c r="B223" s="91" t="s">
        <v>218</v>
      </c>
      <c r="C223" s="16" t="s">
        <v>240</v>
      </c>
      <c r="D223" s="16" t="s">
        <v>216</v>
      </c>
      <c r="E223" s="12" t="s">
        <v>72</v>
      </c>
      <c r="F223" s="13">
        <f>F233*80</f>
        <v>10400</v>
      </c>
      <c r="G223" s="15"/>
      <c r="H223" s="15">
        <f>F223*G223</f>
        <v>0</v>
      </c>
    </row>
    <row r="224" spans="1:8" ht="24" x14ac:dyDescent="0.2">
      <c r="A224" s="132"/>
      <c r="B224" s="16" t="s">
        <v>218</v>
      </c>
      <c r="C224" s="16" t="s">
        <v>217</v>
      </c>
      <c r="D224" s="16" t="s">
        <v>216</v>
      </c>
      <c r="E224" s="12" t="s">
        <v>74</v>
      </c>
      <c r="F224" s="13">
        <v>1</v>
      </c>
      <c r="G224" s="90"/>
      <c r="H224" s="89">
        <f>F224*G224</f>
        <v>0</v>
      </c>
    </row>
    <row r="225" spans="1:8" ht="15.75" x14ac:dyDescent="0.2">
      <c r="A225" s="88" t="s">
        <v>239</v>
      </c>
      <c r="B225" s="127" t="s">
        <v>238</v>
      </c>
      <c r="C225" s="128"/>
      <c r="D225" s="128"/>
      <c r="E225" s="128"/>
      <c r="F225" s="128"/>
      <c r="G225" s="128"/>
      <c r="H225" s="129"/>
    </row>
    <row r="226" spans="1:8" x14ac:dyDescent="0.2">
      <c r="A226" s="162" t="s">
        <v>226</v>
      </c>
      <c r="B226" s="163"/>
      <c r="C226" s="87" t="s">
        <v>237</v>
      </c>
      <c r="D226" s="87" t="s">
        <v>216</v>
      </c>
      <c r="E226" s="86" t="s">
        <v>75</v>
      </c>
      <c r="F226" s="85">
        <v>3</v>
      </c>
      <c r="G226" s="84" t="s">
        <v>223</v>
      </c>
      <c r="H226" s="84" t="s">
        <v>223</v>
      </c>
    </row>
    <row r="227" spans="1:8" ht="15.75" x14ac:dyDescent="0.2">
      <c r="A227" s="88" t="s">
        <v>235</v>
      </c>
      <c r="B227" s="127" t="s">
        <v>236</v>
      </c>
      <c r="C227" s="128"/>
      <c r="D227" s="128"/>
      <c r="E227" s="128"/>
      <c r="F227" s="128"/>
      <c r="G227" s="128"/>
      <c r="H227" s="129"/>
    </row>
    <row r="228" spans="1:8" ht="24" x14ac:dyDescent="0.2">
      <c r="A228" s="159" t="s">
        <v>235</v>
      </c>
      <c r="B228" s="16" t="s">
        <v>218</v>
      </c>
      <c r="C228" s="16" t="s">
        <v>234</v>
      </c>
      <c r="D228" s="16" t="s">
        <v>216</v>
      </c>
      <c r="E228" s="12" t="s">
        <v>75</v>
      </c>
      <c r="F228" s="13">
        <v>35</v>
      </c>
      <c r="G228" s="15"/>
      <c r="H228" s="15">
        <f>F228*G228</f>
        <v>0</v>
      </c>
    </row>
    <row r="229" spans="1:8" ht="24" x14ac:dyDescent="0.2">
      <c r="A229" s="131"/>
      <c r="B229" s="16" t="s">
        <v>218</v>
      </c>
      <c r="C229" s="16" t="s">
        <v>233</v>
      </c>
      <c r="D229" s="16" t="s">
        <v>216</v>
      </c>
      <c r="E229" s="12" t="s">
        <v>75</v>
      </c>
      <c r="F229" s="13">
        <v>4</v>
      </c>
      <c r="G229" s="15"/>
      <c r="H229" s="15">
        <f>F229*G229</f>
        <v>0</v>
      </c>
    </row>
    <row r="230" spans="1:8" ht="24" x14ac:dyDescent="0.2">
      <c r="A230" s="132"/>
      <c r="B230" s="16" t="s">
        <v>218</v>
      </c>
      <c r="C230" s="16" t="s">
        <v>232</v>
      </c>
      <c r="D230" s="16" t="s">
        <v>216</v>
      </c>
      <c r="E230" s="12" t="s">
        <v>72</v>
      </c>
      <c r="F230" s="13">
        <v>4</v>
      </c>
      <c r="G230" s="15"/>
      <c r="H230" s="15">
        <f>F230*G230</f>
        <v>0</v>
      </c>
    </row>
    <row r="231" spans="1:8" ht="15.75" x14ac:dyDescent="0.2">
      <c r="A231" s="88" t="s">
        <v>230</v>
      </c>
      <c r="B231" s="127" t="s">
        <v>229</v>
      </c>
      <c r="C231" s="128"/>
      <c r="D231" s="128"/>
      <c r="E231" s="128"/>
      <c r="F231" s="128"/>
      <c r="G231" s="128"/>
      <c r="H231" s="129"/>
    </row>
    <row r="232" spans="1:8" x14ac:dyDescent="0.2">
      <c r="A232" s="141" t="s">
        <v>226</v>
      </c>
      <c r="B232" s="142"/>
      <c r="C232" s="87" t="s">
        <v>231</v>
      </c>
      <c r="D232" s="87" t="s">
        <v>216</v>
      </c>
      <c r="E232" s="86" t="s">
        <v>74</v>
      </c>
      <c r="F232" s="85">
        <v>1</v>
      </c>
      <c r="G232" s="84" t="s">
        <v>223</v>
      </c>
      <c r="H232" s="84" t="s">
        <v>223</v>
      </c>
    </row>
    <row r="233" spans="1:8" ht="24" x14ac:dyDescent="0.2">
      <c r="A233" s="131" t="s">
        <v>230</v>
      </c>
      <c r="B233" s="16" t="s">
        <v>218</v>
      </c>
      <c r="C233" s="16" t="s">
        <v>229</v>
      </c>
      <c r="D233" s="16" t="s">
        <v>216</v>
      </c>
      <c r="E233" s="12" t="s">
        <v>75</v>
      </c>
      <c r="F233" s="13">
        <v>130</v>
      </c>
      <c r="G233" s="15"/>
      <c r="H233" s="15">
        <f>F233*G233</f>
        <v>0</v>
      </c>
    </row>
    <row r="234" spans="1:8" ht="24" x14ac:dyDescent="0.2">
      <c r="A234" s="132"/>
      <c r="B234" s="16" t="s">
        <v>218</v>
      </c>
      <c r="C234" s="16" t="s">
        <v>228</v>
      </c>
      <c r="D234" s="16" t="s">
        <v>216</v>
      </c>
      <c r="E234" s="12" t="s">
        <v>74</v>
      </c>
      <c r="F234" s="13">
        <v>1</v>
      </c>
      <c r="G234" s="15"/>
      <c r="H234" s="15">
        <f>F234*G234</f>
        <v>0</v>
      </c>
    </row>
    <row r="235" spans="1:8" x14ac:dyDescent="0.2">
      <c r="A235" s="147" t="s">
        <v>10</v>
      </c>
      <c r="B235" s="148"/>
      <c r="C235" s="148"/>
      <c r="D235" s="148"/>
      <c r="E235" s="148"/>
      <c r="F235" s="149"/>
      <c r="G235" s="10"/>
      <c r="H235" s="11">
        <f>SUM(H222:H234)</f>
        <v>0</v>
      </c>
    </row>
    <row r="236" spans="1:8" x14ac:dyDescent="0.2">
      <c r="A236" s="80"/>
      <c r="B236" s="79"/>
      <c r="C236" s="78"/>
      <c r="D236" s="77"/>
      <c r="E236" s="76"/>
      <c r="F236" s="75"/>
      <c r="G236" s="74"/>
      <c r="H236" s="74"/>
    </row>
    <row r="237" spans="1:8" ht="15.75" x14ac:dyDescent="0.2">
      <c r="A237" s="8" t="s">
        <v>222</v>
      </c>
      <c r="B237" s="126" t="s">
        <v>227</v>
      </c>
      <c r="C237" s="151"/>
      <c r="D237" s="151"/>
      <c r="E237" s="151"/>
      <c r="F237" s="151"/>
      <c r="G237" s="151"/>
      <c r="H237" s="151"/>
    </row>
    <row r="238" spans="1:8" x14ac:dyDescent="0.2">
      <c r="A238" s="141" t="s">
        <v>226</v>
      </c>
      <c r="B238" s="142"/>
      <c r="C238" s="87" t="s">
        <v>225</v>
      </c>
      <c r="D238" s="87" t="s">
        <v>216</v>
      </c>
      <c r="E238" s="86" t="s">
        <v>74</v>
      </c>
      <c r="F238" s="85">
        <v>1</v>
      </c>
      <c r="G238" s="84" t="s">
        <v>223</v>
      </c>
      <c r="H238" s="84" t="s">
        <v>223</v>
      </c>
    </row>
    <row r="239" spans="1:8" x14ac:dyDescent="0.2">
      <c r="A239" s="143"/>
      <c r="B239" s="144"/>
      <c r="C239" s="87" t="s">
        <v>224</v>
      </c>
      <c r="D239" s="87" t="s">
        <v>216</v>
      </c>
      <c r="E239" s="86" t="s">
        <v>74</v>
      </c>
      <c r="F239" s="85">
        <v>1</v>
      </c>
      <c r="G239" s="84" t="s">
        <v>223</v>
      </c>
      <c r="H239" s="84" t="s">
        <v>223</v>
      </c>
    </row>
    <row r="240" spans="1:8" ht="24" x14ac:dyDescent="0.2">
      <c r="A240" s="152" t="s">
        <v>222</v>
      </c>
      <c r="B240" s="16" t="s">
        <v>218</v>
      </c>
      <c r="C240" s="16" t="s">
        <v>221</v>
      </c>
      <c r="D240" s="16" t="s">
        <v>216</v>
      </c>
      <c r="E240" s="12" t="s">
        <v>74</v>
      </c>
      <c r="F240" s="13">
        <v>1</v>
      </c>
      <c r="G240" s="15"/>
      <c r="H240" s="15">
        <f>F240*G240</f>
        <v>0</v>
      </c>
    </row>
    <row r="241" spans="1:256" ht="24" x14ac:dyDescent="0.2">
      <c r="A241" s="131"/>
      <c r="B241" s="16" t="s">
        <v>218</v>
      </c>
      <c r="C241" s="83" t="s">
        <v>220</v>
      </c>
      <c r="D241" s="16" t="s">
        <v>216</v>
      </c>
      <c r="E241" s="12" t="s">
        <v>72</v>
      </c>
      <c r="F241" s="13">
        <v>900</v>
      </c>
      <c r="G241" s="15"/>
      <c r="H241" s="15">
        <f>F241*G241</f>
        <v>0</v>
      </c>
    </row>
    <row r="242" spans="1:256" ht="24" x14ac:dyDescent="0.2">
      <c r="A242" s="131"/>
      <c r="B242" s="16" t="s">
        <v>218</v>
      </c>
      <c r="C242" s="83" t="s">
        <v>219</v>
      </c>
      <c r="D242" s="16" t="s">
        <v>216</v>
      </c>
      <c r="E242" s="82" t="s">
        <v>74</v>
      </c>
      <c r="F242" s="81">
        <v>1</v>
      </c>
      <c r="G242" s="15"/>
      <c r="H242" s="15">
        <f>F242*G242</f>
        <v>0</v>
      </c>
    </row>
    <row r="243" spans="1:256" ht="24" x14ac:dyDescent="0.2">
      <c r="A243" s="132"/>
      <c r="B243" s="16" t="s">
        <v>218</v>
      </c>
      <c r="C243" s="16" t="s">
        <v>217</v>
      </c>
      <c r="D243" s="16" t="s">
        <v>216</v>
      </c>
      <c r="E243" s="82" t="s">
        <v>74</v>
      </c>
      <c r="F243" s="81">
        <v>1</v>
      </c>
      <c r="G243" s="15"/>
      <c r="H243" s="15">
        <f>F243*G243</f>
        <v>0</v>
      </c>
    </row>
    <row r="244" spans="1:256" x14ac:dyDescent="0.2">
      <c r="A244" s="147" t="s">
        <v>10</v>
      </c>
      <c r="B244" s="148"/>
      <c r="C244" s="148"/>
      <c r="D244" s="148"/>
      <c r="E244" s="148"/>
      <c r="F244" s="149"/>
      <c r="G244" s="10"/>
      <c r="H244" s="11">
        <f>SUM(H238:H243)</f>
        <v>0</v>
      </c>
    </row>
    <row r="245" spans="1:256" x14ac:dyDescent="0.2">
      <c r="A245" s="80"/>
      <c r="B245" s="79"/>
      <c r="C245" s="78"/>
      <c r="D245" s="77"/>
      <c r="E245" s="76"/>
      <c r="F245" s="75"/>
      <c r="G245" s="74"/>
      <c r="H245" s="74"/>
    </row>
    <row r="246" spans="1:256" ht="13.9" customHeight="1" x14ac:dyDescent="0.2">
      <c r="A246" s="122" t="s">
        <v>332</v>
      </c>
      <c r="B246" s="123"/>
      <c r="C246" s="123"/>
      <c r="D246" s="123"/>
      <c r="E246" s="123"/>
      <c r="F246" s="124"/>
      <c r="G246" s="73"/>
      <c r="H246" s="117"/>
      <c r="J246" s="1"/>
      <c r="K246" s="1"/>
      <c r="L246" s="1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  <c r="CQ246" s="2"/>
      <c r="CR246" s="2"/>
      <c r="CS246" s="2"/>
      <c r="CT246" s="2"/>
      <c r="CU246" s="2"/>
      <c r="CV246" s="2"/>
      <c r="CW246" s="2"/>
      <c r="CX246" s="2"/>
      <c r="CY246" s="2"/>
      <c r="CZ246" s="2"/>
      <c r="DA246" s="2"/>
      <c r="DB246" s="2"/>
      <c r="DC246" s="2"/>
      <c r="DD246" s="2"/>
      <c r="DE246" s="2"/>
      <c r="DF246" s="2"/>
      <c r="DG246" s="2"/>
      <c r="DH246" s="2"/>
      <c r="DI246" s="2"/>
      <c r="DJ246" s="2"/>
      <c r="DK246" s="2"/>
      <c r="DL246" s="2"/>
      <c r="DM246" s="2"/>
      <c r="DN246" s="2"/>
      <c r="DO246" s="2"/>
      <c r="DP246" s="2"/>
      <c r="DQ246" s="2"/>
      <c r="DR246" s="2"/>
      <c r="DS246" s="2"/>
      <c r="DT246" s="2"/>
      <c r="DU246" s="2"/>
      <c r="DV246" s="2"/>
      <c r="DW246" s="2"/>
      <c r="DX246" s="2"/>
      <c r="DY246" s="2"/>
      <c r="DZ246" s="2"/>
      <c r="EA246" s="2"/>
      <c r="EB246" s="2"/>
      <c r="EC246" s="2"/>
      <c r="ED246" s="2"/>
      <c r="EE246" s="2"/>
      <c r="EF246" s="2"/>
      <c r="EG246" s="2"/>
      <c r="EH246" s="2"/>
      <c r="EI246" s="2"/>
      <c r="EJ246" s="2"/>
      <c r="EK246" s="2"/>
      <c r="EL246" s="2"/>
      <c r="EM246" s="2"/>
      <c r="EN246" s="2"/>
      <c r="EO246" s="2"/>
      <c r="EP246" s="2"/>
      <c r="EQ246" s="2"/>
      <c r="ER246" s="2"/>
      <c r="ES246" s="2"/>
      <c r="ET246" s="2"/>
      <c r="EU246" s="2"/>
      <c r="EV246" s="2"/>
      <c r="EW246" s="2"/>
      <c r="EX246" s="2"/>
      <c r="EY246" s="2"/>
      <c r="EZ246" s="2"/>
      <c r="FA246" s="2"/>
      <c r="FB246" s="2"/>
      <c r="FC246" s="2"/>
      <c r="FD246" s="2"/>
      <c r="FE246" s="2"/>
      <c r="FF246" s="2"/>
      <c r="FG246" s="2"/>
      <c r="FH246" s="2"/>
      <c r="FI246" s="2"/>
      <c r="FJ246" s="2"/>
      <c r="FK246" s="2"/>
      <c r="FL246" s="2"/>
      <c r="FM246" s="2"/>
      <c r="FN246" s="2"/>
      <c r="FO246" s="2"/>
      <c r="FP246" s="2"/>
      <c r="FQ246" s="2"/>
      <c r="FR246" s="2"/>
      <c r="FS246" s="2"/>
      <c r="FT246" s="2"/>
      <c r="FU246" s="2"/>
      <c r="FV246" s="2"/>
      <c r="FW246" s="2"/>
      <c r="FX246" s="2"/>
      <c r="FY246" s="2"/>
      <c r="FZ246" s="2"/>
      <c r="GA246" s="2"/>
      <c r="GB246" s="2"/>
      <c r="GC246" s="2"/>
      <c r="GD246" s="2"/>
      <c r="GE246" s="2"/>
      <c r="GF246" s="2"/>
      <c r="GG246" s="2"/>
      <c r="GH246" s="2"/>
      <c r="GI246" s="2"/>
      <c r="GJ246" s="2"/>
      <c r="GK246" s="2"/>
      <c r="GL246" s="2"/>
      <c r="GM246" s="2"/>
      <c r="GN246" s="2"/>
      <c r="GO246" s="2"/>
      <c r="GP246" s="2"/>
      <c r="GQ246" s="2"/>
      <c r="GR246" s="2"/>
      <c r="GS246" s="2"/>
      <c r="GT246" s="2"/>
      <c r="GU246" s="2"/>
      <c r="GV246" s="2"/>
      <c r="GW246" s="2"/>
      <c r="GX246" s="2"/>
      <c r="GY246" s="2"/>
      <c r="GZ246" s="2"/>
      <c r="HA246" s="2"/>
      <c r="HB246" s="2"/>
      <c r="HC246" s="2"/>
      <c r="HD246" s="2"/>
      <c r="HE246" s="2"/>
      <c r="HF246" s="2"/>
      <c r="HG246" s="2"/>
      <c r="HH246" s="2"/>
      <c r="HI246" s="2"/>
      <c r="HJ246" s="2"/>
      <c r="HK246" s="2"/>
      <c r="HL246" s="2"/>
      <c r="HM246" s="2"/>
      <c r="HN246" s="2"/>
      <c r="HO246" s="2"/>
      <c r="HP246" s="2"/>
      <c r="HQ246" s="2"/>
      <c r="HR246" s="2"/>
      <c r="HS246" s="2"/>
      <c r="HT246" s="2"/>
      <c r="HU246" s="2"/>
      <c r="HV246" s="2"/>
      <c r="HW246" s="2"/>
      <c r="HX246" s="2"/>
      <c r="HY246" s="2"/>
      <c r="HZ246" s="2"/>
      <c r="IA246" s="2"/>
      <c r="IB246" s="2"/>
      <c r="IC246" s="2"/>
      <c r="ID246" s="2"/>
      <c r="IE246" s="2"/>
      <c r="IF246" s="2"/>
      <c r="IG246" s="2"/>
      <c r="IH246" s="2"/>
      <c r="II246" s="2"/>
      <c r="IJ246" s="2"/>
      <c r="IK246" s="2"/>
      <c r="IL246" s="2"/>
      <c r="IM246" s="2"/>
      <c r="IN246" s="2"/>
      <c r="IO246" s="2"/>
      <c r="IP246" s="2"/>
      <c r="IQ246" s="2"/>
      <c r="IR246" s="2"/>
      <c r="IS246" s="2"/>
      <c r="IT246" s="2"/>
      <c r="IU246" s="3"/>
      <c r="IV246" s="3"/>
    </row>
    <row r="247" spans="1:256" ht="13.9" customHeight="1" x14ac:dyDescent="0.2">
      <c r="A247" s="122" t="s">
        <v>5</v>
      </c>
      <c r="B247" s="123"/>
      <c r="C247" s="123"/>
      <c r="D247" s="123"/>
      <c r="E247" s="123"/>
      <c r="F247" s="124"/>
      <c r="G247" s="5"/>
      <c r="H247" s="5"/>
      <c r="J247" s="1"/>
      <c r="K247" s="1"/>
      <c r="L247" s="1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  <c r="DN247" s="2"/>
      <c r="DO247" s="2"/>
      <c r="DP247" s="2"/>
      <c r="DQ247" s="2"/>
      <c r="DR247" s="2"/>
      <c r="DS247" s="2"/>
      <c r="DT247" s="2"/>
      <c r="DU247" s="2"/>
      <c r="DV247" s="2"/>
      <c r="DW247" s="2"/>
      <c r="DX247" s="2"/>
      <c r="DY247" s="2"/>
      <c r="DZ247" s="2"/>
      <c r="EA247" s="2"/>
      <c r="EB247" s="2"/>
      <c r="EC247" s="2"/>
      <c r="ED247" s="2"/>
      <c r="EE247" s="2"/>
      <c r="EF247" s="2"/>
      <c r="EG247" s="2"/>
      <c r="EH247" s="2"/>
      <c r="EI247" s="2"/>
      <c r="EJ247" s="2"/>
      <c r="EK247" s="2"/>
      <c r="EL247" s="2"/>
      <c r="EM247" s="2"/>
      <c r="EN247" s="2"/>
      <c r="EO247" s="2"/>
      <c r="EP247" s="2"/>
      <c r="EQ247" s="2"/>
      <c r="ER247" s="2"/>
      <c r="ES247" s="2"/>
      <c r="ET247" s="2"/>
      <c r="EU247" s="2"/>
      <c r="EV247" s="2"/>
      <c r="EW247" s="2"/>
      <c r="EX247" s="2"/>
      <c r="EY247" s="2"/>
      <c r="EZ247" s="2"/>
      <c r="FA247" s="2"/>
      <c r="FB247" s="2"/>
      <c r="FC247" s="2"/>
      <c r="FD247" s="2"/>
      <c r="FE247" s="2"/>
      <c r="FF247" s="2"/>
      <c r="FG247" s="2"/>
      <c r="FH247" s="2"/>
      <c r="FI247" s="2"/>
      <c r="FJ247" s="2"/>
      <c r="FK247" s="2"/>
      <c r="FL247" s="2"/>
      <c r="FM247" s="2"/>
      <c r="FN247" s="2"/>
      <c r="FO247" s="2"/>
      <c r="FP247" s="2"/>
      <c r="FQ247" s="2"/>
      <c r="FR247" s="2"/>
      <c r="FS247" s="2"/>
      <c r="FT247" s="2"/>
      <c r="FU247" s="2"/>
      <c r="FV247" s="2"/>
      <c r="FW247" s="2"/>
      <c r="FX247" s="2"/>
      <c r="FY247" s="2"/>
      <c r="FZ247" s="2"/>
      <c r="GA247" s="2"/>
      <c r="GB247" s="2"/>
      <c r="GC247" s="2"/>
      <c r="GD247" s="2"/>
      <c r="GE247" s="2"/>
      <c r="GF247" s="2"/>
      <c r="GG247" s="2"/>
      <c r="GH247" s="2"/>
      <c r="GI247" s="2"/>
      <c r="GJ247" s="2"/>
      <c r="GK247" s="2"/>
      <c r="GL247" s="2"/>
      <c r="GM247" s="2"/>
      <c r="GN247" s="2"/>
      <c r="GO247" s="2"/>
      <c r="GP247" s="2"/>
      <c r="GQ247" s="2"/>
      <c r="GR247" s="2"/>
      <c r="GS247" s="2"/>
      <c r="GT247" s="2"/>
      <c r="GU247" s="2"/>
      <c r="GV247" s="2"/>
      <c r="GW247" s="2"/>
      <c r="GX247" s="2"/>
      <c r="GY247" s="2"/>
      <c r="GZ247" s="2"/>
      <c r="HA247" s="2"/>
      <c r="HB247" s="2"/>
      <c r="HC247" s="2"/>
      <c r="HD247" s="2"/>
      <c r="HE247" s="2"/>
      <c r="HF247" s="2"/>
      <c r="HG247" s="2"/>
      <c r="HH247" s="2"/>
      <c r="HI247" s="2"/>
      <c r="HJ247" s="2"/>
      <c r="HK247" s="2"/>
      <c r="HL247" s="2"/>
      <c r="HM247" s="2"/>
      <c r="HN247" s="2"/>
      <c r="HO247" s="2"/>
      <c r="HP247" s="2"/>
      <c r="HQ247" s="2"/>
      <c r="HR247" s="2"/>
      <c r="HS247" s="2"/>
      <c r="HT247" s="2"/>
      <c r="HU247" s="2"/>
      <c r="HV247" s="2"/>
      <c r="HW247" s="2"/>
      <c r="HX247" s="2"/>
      <c r="HY247" s="2"/>
      <c r="HZ247" s="2"/>
      <c r="IA247" s="2"/>
      <c r="IB247" s="2"/>
      <c r="IC247" s="2"/>
      <c r="ID247" s="2"/>
      <c r="IE247" s="2"/>
      <c r="IF247" s="2"/>
      <c r="IG247" s="2"/>
      <c r="IH247" s="2"/>
      <c r="II247" s="2"/>
      <c r="IJ247" s="2"/>
      <c r="IK247" s="2"/>
      <c r="IL247" s="2"/>
      <c r="IM247" s="2"/>
      <c r="IN247" s="2"/>
      <c r="IO247" s="2"/>
      <c r="IP247" s="2"/>
      <c r="IQ247" s="2"/>
      <c r="IR247" s="2"/>
      <c r="IS247" s="2"/>
      <c r="IT247" s="2"/>
      <c r="IU247" s="3"/>
      <c r="IV247" s="3"/>
    </row>
    <row r="248" spans="1:256" ht="13.9" customHeight="1" x14ac:dyDescent="0.2">
      <c r="A248" s="122" t="s">
        <v>333</v>
      </c>
      <c r="B248" s="123"/>
      <c r="C248" s="123"/>
      <c r="D248" s="123"/>
      <c r="E248" s="123"/>
      <c r="F248" s="124"/>
      <c r="G248" s="5"/>
      <c r="H248" s="117"/>
      <c r="J248" s="1"/>
      <c r="K248" s="1"/>
      <c r="L248" s="1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  <c r="DN248" s="2"/>
      <c r="DO248" s="2"/>
      <c r="DP248" s="2"/>
      <c r="DQ248" s="2"/>
      <c r="DR248" s="2"/>
      <c r="DS248" s="2"/>
      <c r="DT248" s="2"/>
      <c r="DU248" s="2"/>
      <c r="DV248" s="2"/>
      <c r="DW248" s="2"/>
      <c r="DX248" s="2"/>
      <c r="DY248" s="2"/>
      <c r="DZ248" s="2"/>
      <c r="EA248" s="2"/>
      <c r="EB248" s="2"/>
      <c r="EC248" s="2"/>
      <c r="ED248" s="2"/>
      <c r="EE248" s="2"/>
      <c r="EF248" s="2"/>
      <c r="EG248" s="2"/>
      <c r="EH248" s="2"/>
      <c r="EI248" s="2"/>
      <c r="EJ248" s="2"/>
      <c r="EK248" s="2"/>
      <c r="EL248" s="2"/>
      <c r="EM248" s="2"/>
      <c r="EN248" s="2"/>
      <c r="EO248" s="2"/>
      <c r="EP248" s="2"/>
      <c r="EQ248" s="2"/>
      <c r="ER248" s="2"/>
      <c r="ES248" s="2"/>
      <c r="ET248" s="2"/>
      <c r="EU248" s="2"/>
      <c r="EV248" s="2"/>
      <c r="EW248" s="2"/>
      <c r="EX248" s="2"/>
      <c r="EY248" s="2"/>
      <c r="EZ248" s="2"/>
      <c r="FA248" s="2"/>
      <c r="FB248" s="2"/>
      <c r="FC248" s="2"/>
      <c r="FD248" s="2"/>
      <c r="FE248" s="2"/>
      <c r="FF248" s="2"/>
      <c r="FG248" s="2"/>
      <c r="FH248" s="2"/>
      <c r="FI248" s="2"/>
      <c r="FJ248" s="2"/>
      <c r="FK248" s="2"/>
      <c r="FL248" s="2"/>
      <c r="FM248" s="2"/>
      <c r="FN248" s="2"/>
      <c r="FO248" s="2"/>
      <c r="FP248" s="2"/>
      <c r="FQ248" s="2"/>
      <c r="FR248" s="2"/>
      <c r="FS248" s="2"/>
      <c r="FT248" s="2"/>
      <c r="FU248" s="2"/>
      <c r="FV248" s="2"/>
      <c r="FW248" s="2"/>
      <c r="FX248" s="2"/>
      <c r="FY248" s="2"/>
      <c r="FZ248" s="2"/>
      <c r="GA248" s="2"/>
      <c r="GB248" s="2"/>
      <c r="GC248" s="2"/>
      <c r="GD248" s="2"/>
      <c r="GE248" s="2"/>
      <c r="GF248" s="2"/>
      <c r="GG248" s="2"/>
      <c r="GH248" s="2"/>
      <c r="GI248" s="2"/>
      <c r="GJ248" s="2"/>
      <c r="GK248" s="2"/>
      <c r="GL248" s="2"/>
      <c r="GM248" s="2"/>
      <c r="GN248" s="2"/>
      <c r="GO248" s="2"/>
      <c r="GP248" s="2"/>
      <c r="GQ248" s="2"/>
      <c r="GR248" s="2"/>
      <c r="GS248" s="2"/>
      <c r="GT248" s="2"/>
      <c r="GU248" s="2"/>
      <c r="GV248" s="2"/>
      <c r="GW248" s="2"/>
      <c r="GX248" s="2"/>
      <c r="GY248" s="2"/>
      <c r="GZ248" s="2"/>
      <c r="HA248" s="2"/>
      <c r="HB248" s="2"/>
      <c r="HC248" s="2"/>
      <c r="HD248" s="2"/>
      <c r="HE248" s="2"/>
      <c r="HF248" s="2"/>
      <c r="HG248" s="2"/>
      <c r="HH248" s="2"/>
      <c r="HI248" s="2"/>
      <c r="HJ248" s="2"/>
      <c r="HK248" s="2"/>
      <c r="HL248" s="2"/>
      <c r="HM248" s="2"/>
      <c r="HN248" s="2"/>
      <c r="HO248" s="2"/>
      <c r="HP248" s="2"/>
      <c r="HQ248" s="2"/>
      <c r="HR248" s="2"/>
      <c r="HS248" s="2"/>
      <c r="HT248" s="2"/>
      <c r="HU248" s="2"/>
      <c r="HV248" s="2"/>
      <c r="HW248" s="2"/>
      <c r="HX248" s="2"/>
      <c r="HY248" s="2"/>
      <c r="HZ248" s="2"/>
      <c r="IA248" s="2"/>
      <c r="IB248" s="2"/>
      <c r="IC248" s="2"/>
      <c r="ID248" s="2"/>
      <c r="IE248" s="2"/>
      <c r="IF248" s="2"/>
      <c r="IG248" s="2"/>
      <c r="IH248" s="2"/>
      <c r="II248" s="2"/>
      <c r="IJ248" s="2"/>
      <c r="IK248" s="2"/>
      <c r="IL248" s="2"/>
      <c r="IM248" s="2"/>
      <c r="IN248" s="2"/>
      <c r="IO248" s="2"/>
      <c r="IP248" s="2"/>
      <c r="IQ248" s="2"/>
      <c r="IR248" s="2"/>
      <c r="IS248" s="2"/>
      <c r="IT248" s="2"/>
      <c r="IU248" s="3"/>
      <c r="IV248" s="3"/>
    </row>
    <row r="249" spans="1:256" ht="13.15" customHeight="1" x14ac:dyDescent="0.2">
      <c r="A249" s="118"/>
      <c r="B249" s="119"/>
      <c r="C249" s="120"/>
      <c r="D249" s="121"/>
      <c r="E249" s="118"/>
      <c r="F249" s="119"/>
      <c r="G249" s="120"/>
      <c r="H249" s="121"/>
      <c r="J249" s="1"/>
      <c r="K249" s="1"/>
      <c r="L249" s="1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  <c r="DN249" s="2"/>
      <c r="DO249" s="2"/>
      <c r="DP249" s="2"/>
      <c r="DQ249" s="2"/>
      <c r="DR249" s="2"/>
      <c r="DS249" s="2"/>
      <c r="DT249" s="2"/>
      <c r="DU249" s="2"/>
      <c r="DV249" s="2"/>
      <c r="DW249" s="2"/>
      <c r="DX249" s="2"/>
      <c r="DY249" s="2"/>
      <c r="DZ249" s="2"/>
      <c r="EA249" s="2"/>
      <c r="EB249" s="2"/>
      <c r="EC249" s="2"/>
      <c r="ED249" s="2"/>
      <c r="EE249" s="2"/>
      <c r="EF249" s="2"/>
      <c r="EG249" s="2"/>
      <c r="EH249" s="2"/>
      <c r="EI249" s="2"/>
      <c r="EJ249" s="2"/>
      <c r="EK249" s="2"/>
      <c r="EL249" s="2"/>
      <c r="EM249" s="2"/>
      <c r="EN249" s="2"/>
      <c r="EO249" s="2"/>
      <c r="EP249" s="2"/>
      <c r="EQ249" s="2"/>
      <c r="ER249" s="2"/>
      <c r="ES249" s="2"/>
      <c r="ET249" s="2"/>
      <c r="EU249" s="2"/>
      <c r="EV249" s="2"/>
      <c r="EW249" s="2"/>
      <c r="EX249" s="2"/>
      <c r="EY249" s="2"/>
      <c r="EZ249" s="2"/>
      <c r="FA249" s="2"/>
      <c r="FB249" s="2"/>
      <c r="FC249" s="2"/>
      <c r="FD249" s="2"/>
      <c r="FE249" s="2"/>
      <c r="FF249" s="2"/>
      <c r="FG249" s="2"/>
      <c r="FH249" s="2"/>
      <c r="FI249" s="2"/>
      <c r="FJ249" s="2"/>
      <c r="FK249" s="2"/>
      <c r="FL249" s="2"/>
      <c r="FM249" s="2"/>
      <c r="FN249" s="2"/>
      <c r="FO249" s="2"/>
      <c r="FP249" s="2"/>
      <c r="FQ249" s="2"/>
      <c r="FR249" s="2"/>
      <c r="FS249" s="2"/>
      <c r="FT249" s="2"/>
      <c r="FU249" s="2"/>
      <c r="FV249" s="2"/>
      <c r="FW249" s="2"/>
      <c r="FX249" s="2"/>
      <c r="FY249" s="2"/>
      <c r="FZ249" s="2"/>
      <c r="GA249" s="2"/>
      <c r="GB249" s="2"/>
      <c r="GC249" s="2"/>
      <c r="GD249" s="2"/>
      <c r="GE249" s="2"/>
      <c r="GF249" s="2"/>
      <c r="GG249" s="2"/>
      <c r="GH249" s="2"/>
      <c r="GI249" s="2"/>
      <c r="GJ249" s="2"/>
      <c r="GK249" s="2"/>
      <c r="GL249" s="2"/>
      <c r="GM249" s="2"/>
      <c r="GN249" s="2"/>
      <c r="GO249" s="2"/>
      <c r="GP249" s="2"/>
      <c r="GQ249" s="2"/>
      <c r="GR249" s="2"/>
      <c r="GS249" s="2"/>
      <c r="GT249" s="2"/>
      <c r="GU249" s="2"/>
      <c r="GV249" s="2"/>
      <c r="GW249" s="2"/>
      <c r="GX249" s="2"/>
      <c r="GY249" s="2"/>
      <c r="GZ249" s="2"/>
      <c r="HA249" s="2"/>
      <c r="HB249" s="2"/>
      <c r="HC249" s="2"/>
      <c r="HD249" s="2"/>
      <c r="HE249" s="2"/>
      <c r="HF249" s="2"/>
      <c r="HG249" s="2"/>
      <c r="HH249" s="2"/>
      <c r="HI249" s="2"/>
      <c r="HJ249" s="2"/>
      <c r="HK249" s="2"/>
      <c r="HL249" s="2"/>
      <c r="HM249" s="2"/>
      <c r="HN249" s="2"/>
      <c r="HO249" s="2"/>
      <c r="HP249" s="2"/>
      <c r="HQ249" s="2"/>
      <c r="HR249" s="2"/>
      <c r="HS249" s="2"/>
      <c r="HT249" s="2"/>
      <c r="HU249" s="2"/>
      <c r="HV249" s="2"/>
      <c r="HW249" s="2"/>
      <c r="HX249" s="2"/>
      <c r="HY249" s="2"/>
      <c r="HZ249" s="2"/>
      <c r="IA249" s="2"/>
      <c r="IB249" s="2"/>
      <c r="IC249" s="2"/>
      <c r="ID249" s="2"/>
      <c r="IE249" s="2"/>
      <c r="IF249" s="2"/>
      <c r="IG249" s="2"/>
      <c r="IH249" s="2"/>
      <c r="II249" s="2"/>
      <c r="IJ249" s="2"/>
      <c r="IK249" s="2"/>
      <c r="IL249" s="2"/>
      <c r="IM249" s="2"/>
      <c r="IN249" s="2"/>
      <c r="IO249" s="2"/>
      <c r="IP249" s="2"/>
      <c r="IQ249" s="2"/>
      <c r="IR249" s="2"/>
      <c r="IS249" s="2"/>
      <c r="IT249" s="2"/>
      <c r="IU249" s="3"/>
      <c r="IV249" s="3"/>
    </row>
    <row r="250" spans="1:256" x14ac:dyDescent="0.2">
      <c r="A250" s="122" t="s">
        <v>334</v>
      </c>
      <c r="B250" s="123"/>
      <c r="C250" s="123"/>
      <c r="D250" s="123"/>
      <c r="E250" s="123"/>
      <c r="F250" s="124"/>
      <c r="G250" s="73"/>
      <c r="H250" s="117"/>
      <c r="J250" s="1"/>
      <c r="K250" s="1"/>
      <c r="L250" s="1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  <c r="DN250" s="2"/>
      <c r="DO250" s="2"/>
      <c r="DP250" s="2"/>
      <c r="DQ250" s="2"/>
      <c r="DR250" s="2"/>
      <c r="DS250" s="2"/>
      <c r="DT250" s="2"/>
      <c r="DU250" s="2"/>
      <c r="DV250" s="2"/>
      <c r="DW250" s="2"/>
      <c r="DX250" s="2"/>
      <c r="DY250" s="2"/>
      <c r="DZ250" s="2"/>
      <c r="EA250" s="2"/>
      <c r="EB250" s="2"/>
      <c r="EC250" s="2"/>
      <c r="ED250" s="2"/>
      <c r="EE250" s="2"/>
      <c r="EF250" s="2"/>
      <c r="EG250" s="2"/>
      <c r="EH250" s="2"/>
      <c r="EI250" s="2"/>
      <c r="EJ250" s="2"/>
      <c r="EK250" s="2"/>
      <c r="EL250" s="2"/>
      <c r="EM250" s="2"/>
      <c r="EN250" s="2"/>
      <c r="EO250" s="2"/>
      <c r="EP250" s="2"/>
      <c r="EQ250" s="2"/>
      <c r="ER250" s="2"/>
      <c r="ES250" s="2"/>
      <c r="ET250" s="2"/>
      <c r="EU250" s="2"/>
      <c r="EV250" s="2"/>
      <c r="EW250" s="2"/>
      <c r="EX250" s="2"/>
      <c r="EY250" s="2"/>
      <c r="EZ250" s="2"/>
      <c r="FA250" s="2"/>
      <c r="FB250" s="2"/>
      <c r="FC250" s="2"/>
      <c r="FD250" s="2"/>
      <c r="FE250" s="2"/>
      <c r="FF250" s="2"/>
      <c r="FG250" s="2"/>
      <c r="FH250" s="2"/>
      <c r="FI250" s="2"/>
      <c r="FJ250" s="2"/>
      <c r="FK250" s="2"/>
      <c r="FL250" s="2"/>
      <c r="FM250" s="2"/>
      <c r="FN250" s="2"/>
      <c r="FO250" s="2"/>
      <c r="FP250" s="2"/>
      <c r="FQ250" s="2"/>
      <c r="FR250" s="2"/>
      <c r="FS250" s="2"/>
      <c r="FT250" s="2"/>
      <c r="FU250" s="2"/>
      <c r="FV250" s="2"/>
      <c r="FW250" s="2"/>
      <c r="FX250" s="2"/>
      <c r="FY250" s="2"/>
      <c r="FZ250" s="2"/>
      <c r="GA250" s="2"/>
      <c r="GB250" s="2"/>
      <c r="GC250" s="2"/>
      <c r="GD250" s="2"/>
      <c r="GE250" s="2"/>
      <c r="GF250" s="2"/>
      <c r="GG250" s="2"/>
      <c r="GH250" s="2"/>
      <c r="GI250" s="2"/>
      <c r="GJ250" s="2"/>
      <c r="GK250" s="2"/>
      <c r="GL250" s="2"/>
      <c r="GM250" s="2"/>
      <c r="GN250" s="2"/>
      <c r="GO250" s="2"/>
      <c r="GP250" s="2"/>
      <c r="GQ250" s="2"/>
      <c r="GR250" s="2"/>
      <c r="GS250" s="2"/>
      <c r="GT250" s="2"/>
      <c r="GU250" s="2"/>
      <c r="GV250" s="2"/>
      <c r="GW250" s="2"/>
      <c r="GX250" s="2"/>
      <c r="GY250" s="2"/>
      <c r="GZ250" s="2"/>
      <c r="HA250" s="2"/>
      <c r="HB250" s="2"/>
      <c r="HC250" s="2"/>
      <c r="HD250" s="2"/>
      <c r="HE250" s="2"/>
      <c r="HF250" s="2"/>
      <c r="HG250" s="2"/>
      <c r="HH250" s="2"/>
      <c r="HI250" s="2"/>
      <c r="HJ250" s="2"/>
      <c r="HK250" s="2"/>
      <c r="HL250" s="2"/>
      <c r="HM250" s="2"/>
      <c r="HN250" s="2"/>
      <c r="HO250" s="2"/>
      <c r="HP250" s="2"/>
      <c r="HQ250" s="2"/>
      <c r="HR250" s="2"/>
      <c r="HS250" s="2"/>
      <c r="HT250" s="2"/>
      <c r="HU250" s="2"/>
      <c r="HV250" s="2"/>
      <c r="HW250" s="2"/>
      <c r="HX250" s="2"/>
      <c r="HY250" s="2"/>
      <c r="HZ250" s="2"/>
      <c r="IA250" s="2"/>
      <c r="IB250" s="2"/>
      <c r="IC250" s="2"/>
      <c r="ID250" s="2"/>
      <c r="IE250" s="2"/>
      <c r="IF250" s="2"/>
      <c r="IG250" s="2"/>
      <c r="IH250" s="2"/>
      <c r="II250" s="2"/>
      <c r="IJ250" s="2"/>
      <c r="IK250" s="2"/>
      <c r="IL250" s="2"/>
      <c r="IM250" s="2"/>
      <c r="IN250" s="2"/>
      <c r="IO250" s="2"/>
      <c r="IP250" s="2"/>
      <c r="IQ250" s="2"/>
      <c r="IR250" s="2"/>
      <c r="IS250" s="2"/>
      <c r="IT250" s="2"/>
      <c r="IU250" s="3"/>
      <c r="IV250" s="3"/>
    </row>
    <row r="251" spans="1:256" x14ac:dyDescent="0.2">
      <c r="A251" s="122" t="s">
        <v>5</v>
      </c>
      <c r="B251" s="123"/>
      <c r="C251" s="123"/>
      <c r="D251" s="123"/>
      <c r="E251" s="123"/>
      <c r="F251" s="124"/>
      <c r="G251" s="5"/>
      <c r="H251" s="5"/>
      <c r="J251" s="1"/>
      <c r="K251" s="1"/>
      <c r="L251" s="1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  <c r="DN251" s="2"/>
      <c r="DO251" s="2"/>
      <c r="DP251" s="2"/>
      <c r="DQ251" s="2"/>
      <c r="DR251" s="2"/>
      <c r="DS251" s="2"/>
      <c r="DT251" s="2"/>
      <c r="DU251" s="2"/>
      <c r="DV251" s="2"/>
      <c r="DW251" s="2"/>
      <c r="DX251" s="2"/>
      <c r="DY251" s="2"/>
      <c r="DZ251" s="2"/>
      <c r="EA251" s="2"/>
      <c r="EB251" s="2"/>
      <c r="EC251" s="2"/>
      <c r="ED251" s="2"/>
      <c r="EE251" s="2"/>
      <c r="EF251" s="2"/>
      <c r="EG251" s="2"/>
      <c r="EH251" s="2"/>
      <c r="EI251" s="2"/>
      <c r="EJ251" s="2"/>
      <c r="EK251" s="2"/>
      <c r="EL251" s="2"/>
      <c r="EM251" s="2"/>
      <c r="EN251" s="2"/>
      <c r="EO251" s="2"/>
      <c r="EP251" s="2"/>
      <c r="EQ251" s="2"/>
      <c r="ER251" s="2"/>
      <c r="ES251" s="2"/>
      <c r="ET251" s="2"/>
      <c r="EU251" s="2"/>
      <c r="EV251" s="2"/>
      <c r="EW251" s="2"/>
      <c r="EX251" s="2"/>
      <c r="EY251" s="2"/>
      <c r="EZ251" s="2"/>
      <c r="FA251" s="2"/>
      <c r="FB251" s="2"/>
      <c r="FC251" s="2"/>
      <c r="FD251" s="2"/>
      <c r="FE251" s="2"/>
      <c r="FF251" s="2"/>
      <c r="FG251" s="2"/>
      <c r="FH251" s="2"/>
      <c r="FI251" s="2"/>
      <c r="FJ251" s="2"/>
      <c r="FK251" s="2"/>
      <c r="FL251" s="2"/>
      <c r="FM251" s="2"/>
      <c r="FN251" s="2"/>
      <c r="FO251" s="2"/>
      <c r="FP251" s="2"/>
      <c r="FQ251" s="2"/>
      <c r="FR251" s="2"/>
      <c r="FS251" s="2"/>
      <c r="FT251" s="2"/>
      <c r="FU251" s="2"/>
      <c r="FV251" s="2"/>
      <c r="FW251" s="2"/>
      <c r="FX251" s="2"/>
      <c r="FY251" s="2"/>
      <c r="FZ251" s="2"/>
      <c r="GA251" s="2"/>
      <c r="GB251" s="2"/>
      <c r="GC251" s="2"/>
      <c r="GD251" s="2"/>
      <c r="GE251" s="2"/>
      <c r="GF251" s="2"/>
      <c r="GG251" s="2"/>
      <c r="GH251" s="2"/>
      <c r="GI251" s="2"/>
      <c r="GJ251" s="2"/>
      <c r="GK251" s="2"/>
      <c r="GL251" s="2"/>
      <c r="GM251" s="2"/>
      <c r="GN251" s="2"/>
      <c r="GO251" s="2"/>
      <c r="GP251" s="2"/>
      <c r="GQ251" s="2"/>
      <c r="GR251" s="2"/>
      <c r="GS251" s="2"/>
      <c r="GT251" s="2"/>
      <c r="GU251" s="2"/>
      <c r="GV251" s="2"/>
      <c r="GW251" s="2"/>
      <c r="GX251" s="2"/>
      <c r="GY251" s="2"/>
      <c r="GZ251" s="2"/>
      <c r="HA251" s="2"/>
      <c r="HB251" s="2"/>
      <c r="HC251" s="2"/>
      <c r="HD251" s="2"/>
      <c r="HE251" s="2"/>
      <c r="HF251" s="2"/>
      <c r="HG251" s="2"/>
      <c r="HH251" s="2"/>
      <c r="HI251" s="2"/>
      <c r="HJ251" s="2"/>
      <c r="HK251" s="2"/>
      <c r="HL251" s="2"/>
      <c r="HM251" s="2"/>
      <c r="HN251" s="2"/>
      <c r="HO251" s="2"/>
      <c r="HP251" s="2"/>
      <c r="HQ251" s="2"/>
      <c r="HR251" s="2"/>
      <c r="HS251" s="2"/>
      <c r="HT251" s="2"/>
      <c r="HU251" s="2"/>
      <c r="HV251" s="2"/>
      <c r="HW251" s="2"/>
      <c r="HX251" s="2"/>
      <c r="HY251" s="2"/>
      <c r="HZ251" s="2"/>
      <c r="IA251" s="2"/>
      <c r="IB251" s="2"/>
      <c r="IC251" s="2"/>
      <c r="ID251" s="2"/>
      <c r="IE251" s="2"/>
      <c r="IF251" s="2"/>
      <c r="IG251" s="2"/>
      <c r="IH251" s="2"/>
      <c r="II251" s="2"/>
      <c r="IJ251" s="2"/>
      <c r="IK251" s="2"/>
      <c r="IL251" s="2"/>
      <c r="IM251" s="2"/>
      <c r="IN251" s="2"/>
      <c r="IO251" s="2"/>
      <c r="IP251" s="2"/>
      <c r="IQ251" s="2"/>
      <c r="IR251" s="2"/>
      <c r="IS251" s="2"/>
      <c r="IT251" s="2"/>
      <c r="IU251" s="3"/>
      <c r="IV251" s="3"/>
    </row>
    <row r="252" spans="1:256" x14ac:dyDescent="0.2">
      <c r="A252" s="122" t="s">
        <v>333</v>
      </c>
      <c r="B252" s="123"/>
      <c r="C252" s="123"/>
      <c r="D252" s="123"/>
      <c r="E252" s="123"/>
      <c r="F252" s="124"/>
      <c r="G252" s="5"/>
      <c r="H252" s="117"/>
      <c r="J252" s="1"/>
      <c r="K252" s="1"/>
      <c r="L252" s="1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  <c r="CZ252" s="2"/>
      <c r="DA252" s="2"/>
      <c r="DB252" s="2"/>
      <c r="DC252" s="2"/>
      <c r="DD252" s="2"/>
      <c r="DE252" s="2"/>
      <c r="DF252" s="2"/>
      <c r="DG252" s="2"/>
      <c r="DH252" s="2"/>
      <c r="DI252" s="2"/>
      <c r="DJ252" s="2"/>
      <c r="DK252" s="2"/>
      <c r="DL252" s="2"/>
      <c r="DM252" s="2"/>
      <c r="DN252" s="2"/>
      <c r="DO252" s="2"/>
      <c r="DP252" s="2"/>
      <c r="DQ252" s="2"/>
      <c r="DR252" s="2"/>
      <c r="DS252" s="2"/>
      <c r="DT252" s="2"/>
      <c r="DU252" s="2"/>
      <c r="DV252" s="2"/>
      <c r="DW252" s="2"/>
      <c r="DX252" s="2"/>
      <c r="DY252" s="2"/>
      <c r="DZ252" s="2"/>
      <c r="EA252" s="2"/>
      <c r="EB252" s="2"/>
      <c r="EC252" s="2"/>
      <c r="ED252" s="2"/>
      <c r="EE252" s="2"/>
      <c r="EF252" s="2"/>
      <c r="EG252" s="2"/>
      <c r="EH252" s="2"/>
      <c r="EI252" s="2"/>
      <c r="EJ252" s="2"/>
      <c r="EK252" s="2"/>
      <c r="EL252" s="2"/>
      <c r="EM252" s="2"/>
      <c r="EN252" s="2"/>
      <c r="EO252" s="2"/>
      <c r="EP252" s="2"/>
      <c r="EQ252" s="2"/>
      <c r="ER252" s="2"/>
      <c r="ES252" s="2"/>
      <c r="ET252" s="2"/>
      <c r="EU252" s="2"/>
      <c r="EV252" s="2"/>
      <c r="EW252" s="2"/>
      <c r="EX252" s="2"/>
      <c r="EY252" s="2"/>
      <c r="EZ252" s="2"/>
      <c r="FA252" s="2"/>
      <c r="FB252" s="2"/>
      <c r="FC252" s="2"/>
      <c r="FD252" s="2"/>
      <c r="FE252" s="2"/>
      <c r="FF252" s="2"/>
      <c r="FG252" s="2"/>
      <c r="FH252" s="2"/>
      <c r="FI252" s="2"/>
      <c r="FJ252" s="2"/>
      <c r="FK252" s="2"/>
      <c r="FL252" s="2"/>
      <c r="FM252" s="2"/>
      <c r="FN252" s="2"/>
      <c r="FO252" s="2"/>
      <c r="FP252" s="2"/>
      <c r="FQ252" s="2"/>
      <c r="FR252" s="2"/>
      <c r="FS252" s="2"/>
      <c r="FT252" s="2"/>
      <c r="FU252" s="2"/>
      <c r="FV252" s="2"/>
      <c r="FW252" s="2"/>
      <c r="FX252" s="2"/>
      <c r="FY252" s="2"/>
      <c r="FZ252" s="2"/>
      <c r="GA252" s="2"/>
      <c r="GB252" s="2"/>
      <c r="GC252" s="2"/>
      <c r="GD252" s="2"/>
      <c r="GE252" s="2"/>
      <c r="GF252" s="2"/>
      <c r="GG252" s="2"/>
      <c r="GH252" s="2"/>
      <c r="GI252" s="2"/>
      <c r="GJ252" s="2"/>
      <c r="GK252" s="2"/>
      <c r="GL252" s="2"/>
      <c r="GM252" s="2"/>
      <c r="GN252" s="2"/>
      <c r="GO252" s="2"/>
      <c r="GP252" s="2"/>
      <c r="GQ252" s="2"/>
      <c r="GR252" s="2"/>
      <c r="GS252" s="2"/>
      <c r="GT252" s="2"/>
      <c r="GU252" s="2"/>
      <c r="GV252" s="2"/>
      <c r="GW252" s="2"/>
      <c r="GX252" s="2"/>
      <c r="GY252" s="2"/>
      <c r="GZ252" s="2"/>
      <c r="HA252" s="2"/>
      <c r="HB252" s="2"/>
      <c r="HC252" s="2"/>
      <c r="HD252" s="2"/>
      <c r="HE252" s="2"/>
      <c r="HF252" s="2"/>
      <c r="HG252" s="2"/>
      <c r="HH252" s="2"/>
      <c r="HI252" s="2"/>
      <c r="HJ252" s="2"/>
      <c r="HK252" s="2"/>
      <c r="HL252" s="2"/>
      <c r="HM252" s="2"/>
      <c r="HN252" s="2"/>
      <c r="HO252" s="2"/>
      <c r="HP252" s="2"/>
      <c r="HQ252" s="2"/>
      <c r="HR252" s="2"/>
      <c r="HS252" s="2"/>
      <c r="HT252" s="2"/>
      <c r="HU252" s="2"/>
      <c r="HV252" s="2"/>
      <c r="HW252" s="2"/>
      <c r="HX252" s="2"/>
      <c r="HY252" s="2"/>
      <c r="HZ252" s="2"/>
      <c r="IA252" s="2"/>
      <c r="IB252" s="2"/>
      <c r="IC252" s="2"/>
      <c r="ID252" s="2"/>
      <c r="IE252" s="2"/>
      <c r="IF252" s="2"/>
      <c r="IG252" s="2"/>
      <c r="IH252" s="2"/>
      <c r="II252" s="2"/>
      <c r="IJ252" s="2"/>
      <c r="IK252" s="2"/>
      <c r="IL252" s="2"/>
      <c r="IM252" s="2"/>
      <c r="IN252" s="2"/>
      <c r="IO252" s="2"/>
      <c r="IP252" s="2"/>
      <c r="IQ252" s="2"/>
      <c r="IR252" s="2"/>
      <c r="IS252" s="2"/>
      <c r="IT252" s="2"/>
      <c r="IU252" s="3"/>
      <c r="IV252" s="3"/>
    </row>
    <row r="253" spans="1:256" x14ac:dyDescent="0.2">
      <c r="A253" s="118"/>
      <c r="B253" s="119"/>
      <c r="C253" s="120"/>
      <c r="D253" s="121"/>
      <c r="E253" s="118"/>
      <c r="F253" s="119"/>
      <c r="G253" s="120"/>
      <c r="H253" s="121"/>
      <c r="J253" s="1"/>
      <c r="K253" s="1"/>
      <c r="L253" s="1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  <c r="DN253" s="2"/>
      <c r="DO253" s="2"/>
      <c r="DP253" s="2"/>
      <c r="DQ253" s="2"/>
      <c r="DR253" s="2"/>
      <c r="DS253" s="2"/>
      <c r="DT253" s="2"/>
      <c r="DU253" s="2"/>
      <c r="DV253" s="2"/>
      <c r="DW253" s="2"/>
      <c r="DX253" s="2"/>
      <c r="DY253" s="2"/>
      <c r="DZ253" s="2"/>
      <c r="EA253" s="2"/>
      <c r="EB253" s="2"/>
      <c r="EC253" s="2"/>
      <c r="ED253" s="2"/>
      <c r="EE253" s="2"/>
      <c r="EF253" s="2"/>
      <c r="EG253" s="2"/>
      <c r="EH253" s="2"/>
      <c r="EI253" s="2"/>
      <c r="EJ253" s="2"/>
      <c r="EK253" s="2"/>
      <c r="EL253" s="2"/>
      <c r="EM253" s="2"/>
      <c r="EN253" s="2"/>
      <c r="EO253" s="2"/>
      <c r="EP253" s="2"/>
      <c r="EQ253" s="2"/>
      <c r="ER253" s="2"/>
      <c r="ES253" s="2"/>
      <c r="ET253" s="2"/>
      <c r="EU253" s="2"/>
      <c r="EV253" s="2"/>
      <c r="EW253" s="2"/>
      <c r="EX253" s="2"/>
      <c r="EY253" s="2"/>
      <c r="EZ253" s="2"/>
      <c r="FA253" s="2"/>
      <c r="FB253" s="2"/>
      <c r="FC253" s="2"/>
      <c r="FD253" s="2"/>
      <c r="FE253" s="2"/>
      <c r="FF253" s="2"/>
      <c r="FG253" s="2"/>
      <c r="FH253" s="2"/>
      <c r="FI253" s="2"/>
      <c r="FJ253" s="2"/>
      <c r="FK253" s="2"/>
      <c r="FL253" s="2"/>
      <c r="FM253" s="2"/>
      <c r="FN253" s="2"/>
      <c r="FO253" s="2"/>
      <c r="FP253" s="2"/>
      <c r="FQ253" s="2"/>
      <c r="FR253" s="2"/>
      <c r="FS253" s="2"/>
      <c r="FT253" s="2"/>
      <c r="FU253" s="2"/>
      <c r="FV253" s="2"/>
      <c r="FW253" s="2"/>
      <c r="FX253" s="2"/>
      <c r="FY253" s="2"/>
      <c r="FZ253" s="2"/>
      <c r="GA253" s="2"/>
      <c r="GB253" s="2"/>
      <c r="GC253" s="2"/>
      <c r="GD253" s="2"/>
      <c r="GE253" s="2"/>
      <c r="GF253" s="2"/>
      <c r="GG253" s="2"/>
      <c r="GH253" s="2"/>
      <c r="GI253" s="2"/>
      <c r="GJ253" s="2"/>
      <c r="GK253" s="2"/>
      <c r="GL253" s="2"/>
      <c r="GM253" s="2"/>
      <c r="GN253" s="2"/>
      <c r="GO253" s="2"/>
      <c r="GP253" s="2"/>
      <c r="GQ253" s="2"/>
      <c r="GR253" s="2"/>
      <c r="GS253" s="2"/>
      <c r="GT253" s="2"/>
      <c r="GU253" s="2"/>
      <c r="GV253" s="2"/>
      <c r="GW253" s="2"/>
      <c r="GX253" s="2"/>
      <c r="GY253" s="2"/>
      <c r="GZ253" s="2"/>
      <c r="HA253" s="2"/>
      <c r="HB253" s="2"/>
      <c r="HC253" s="2"/>
      <c r="HD253" s="2"/>
      <c r="HE253" s="2"/>
      <c r="HF253" s="2"/>
      <c r="HG253" s="2"/>
      <c r="HH253" s="2"/>
      <c r="HI253" s="2"/>
      <c r="HJ253" s="2"/>
      <c r="HK253" s="2"/>
      <c r="HL253" s="2"/>
      <c r="HM253" s="2"/>
      <c r="HN253" s="2"/>
      <c r="HO253" s="2"/>
      <c r="HP253" s="2"/>
      <c r="HQ253" s="2"/>
      <c r="HR253" s="2"/>
      <c r="HS253" s="2"/>
      <c r="HT253" s="2"/>
      <c r="HU253" s="2"/>
      <c r="HV253" s="2"/>
      <c r="HW253" s="2"/>
      <c r="HX253" s="2"/>
      <c r="HY253" s="2"/>
      <c r="HZ253" s="2"/>
      <c r="IA253" s="2"/>
      <c r="IB253" s="2"/>
      <c r="IC253" s="2"/>
      <c r="ID253" s="2"/>
      <c r="IE253" s="2"/>
      <c r="IF253" s="2"/>
      <c r="IG253" s="2"/>
      <c r="IH253" s="2"/>
      <c r="II253" s="2"/>
      <c r="IJ253" s="2"/>
      <c r="IK253" s="2"/>
      <c r="IL253" s="2"/>
      <c r="IM253" s="2"/>
      <c r="IN253" s="2"/>
      <c r="IO253" s="2"/>
      <c r="IP253" s="2"/>
      <c r="IQ253" s="2"/>
      <c r="IR253" s="2"/>
      <c r="IS253" s="2"/>
      <c r="IT253" s="2"/>
      <c r="IU253" s="3"/>
      <c r="IV253" s="3"/>
    </row>
    <row r="254" spans="1:256" x14ac:dyDescent="0.2">
      <c r="A254" s="122" t="s">
        <v>335</v>
      </c>
      <c r="B254" s="123"/>
      <c r="C254" s="123"/>
      <c r="D254" s="123"/>
      <c r="E254" s="123"/>
      <c r="F254" s="124"/>
      <c r="G254" s="73"/>
      <c r="H254" s="117"/>
      <c r="J254" s="1"/>
      <c r="K254" s="1"/>
      <c r="L254" s="1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2"/>
      <c r="DH254" s="2"/>
      <c r="DI254" s="2"/>
      <c r="DJ254" s="2"/>
      <c r="DK254" s="2"/>
      <c r="DL254" s="2"/>
      <c r="DM254" s="2"/>
      <c r="DN254" s="2"/>
      <c r="DO254" s="2"/>
      <c r="DP254" s="2"/>
      <c r="DQ254" s="2"/>
      <c r="DR254" s="2"/>
      <c r="DS254" s="2"/>
      <c r="DT254" s="2"/>
      <c r="DU254" s="2"/>
      <c r="DV254" s="2"/>
      <c r="DW254" s="2"/>
      <c r="DX254" s="2"/>
      <c r="DY254" s="2"/>
      <c r="DZ254" s="2"/>
      <c r="EA254" s="2"/>
      <c r="EB254" s="2"/>
      <c r="EC254" s="2"/>
      <c r="ED254" s="2"/>
      <c r="EE254" s="2"/>
      <c r="EF254" s="2"/>
      <c r="EG254" s="2"/>
      <c r="EH254" s="2"/>
      <c r="EI254" s="2"/>
      <c r="EJ254" s="2"/>
      <c r="EK254" s="2"/>
      <c r="EL254" s="2"/>
      <c r="EM254" s="2"/>
      <c r="EN254" s="2"/>
      <c r="EO254" s="2"/>
      <c r="EP254" s="2"/>
      <c r="EQ254" s="2"/>
      <c r="ER254" s="2"/>
      <c r="ES254" s="2"/>
      <c r="ET254" s="2"/>
      <c r="EU254" s="2"/>
      <c r="EV254" s="2"/>
      <c r="EW254" s="2"/>
      <c r="EX254" s="2"/>
      <c r="EY254" s="2"/>
      <c r="EZ254" s="2"/>
      <c r="FA254" s="2"/>
      <c r="FB254" s="2"/>
      <c r="FC254" s="2"/>
      <c r="FD254" s="2"/>
      <c r="FE254" s="2"/>
      <c r="FF254" s="2"/>
      <c r="FG254" s="2"/>
      <c r="FH254" s="2"/>
      <c r="FI254" s="2"/>
      <c r="FJ254" s="2"/>
      <c r="FK254" s="2"/>
      <c r="FL254" s="2"/>
      <c r="FM254" s="2"/>
      <c r="FN254" s="2"/>
      <c r="FO254" s="2"/>
      <c r="FP254" s="2"/>
      <c r="FQ254" s="2"/>
      <c r="FR254" s="2"/>
      <c r="FS254" s="2"/>
      <c r="FT254" s="2"/>
      <c r="FU254" s="2"/>
      <c r="FV254" s="2"/>
      <c r="FW254" s="2"/>
      <c r="FX254" s="2"/>
      <c r="FY254" s="2"/>
      <c r="FZ254" s="2"/>
      <c r="GA254" s="2"/>
      <c r="GB254" s="2"/>
      <c r="GC254" s="2"/>
      <c r="GD254" s="2"/>
      <c r="GE254" s="2"/>
      <c r="GF254" s="2"/>
      <c r="GG254" s="2"/>
      <c r="GH254" s="2"/>
      <c r="GI254" s="2"/>
      <c r="GJ254" s="2"/>
      <c r="GK254" s="2"/>
      <c r="GL254" s="2"/>
      <c r="GM254" s="2"/>
      <c r="GN254" s="2"/>
      <c r="GO254" s="2"/>
      <c r="GP254" s="2"/>
      <c r="GQ254" s="2"/>
      <c r="GR254" s="2"/>
      <c r="GS254" s="2"/>
      <c r="GT254" s="2"/>
      <c r="GU254" s="2"/>
      <c r="GV254" s="2"/>
      <c r="GW254" s="2"/>
      <c r="GX254" s="2"/>
      <c r="GY254" s="2"/>
      <c r="GZ254" s="2"/>
      <c r="HA254" s="2"/>
      <c r="HB254" s="2"/>
      <c r="HC254" s="2"/>
      <c r="HD254" s="2"/>
      <c r="HE254" s="2"/>
      <c r="HF254" s="2"/>
      <c r="HG254" s="2"/>
      <c r="HH254" s="2"/>
      <c r="HI254" s="2"/>
      <c r="HJ254" s="2"/>
      <c r="HK254" s="2"/>
      <c r="HL254" s="2"/>
      <c r="HM254" s="2"/>
      <c r="HN254" s="2"/>
      <c r="HO254" s="2"/>
      <c r="HP254" s="2"/>
      <c r="HQ254" s="2"/>
      <c r="HR254" s="2"/>
      <c r="HS254" s="2"/>
      <c r="HT254" s="2"/>
      <c r="HU254" s="2"/>
      <c r="HV254" s="2"/>
      <c r="HW254" s="2"/>
      <c r="HX254" s="2"/>
      <c r="HY254" s="2"/>
      <c r="HZ254" s="2"/>
      <c r="IA254" s="2"/>
      <c r="IB254" s="2"/>
      <c r="IC254" s="2"/>
      <c r="ID254" s="2"/>
      <c r="IE254" s="2"/>
      <c r="IF254" s="2"/>
      <c r="IG254" s="2"/>
      <c r="IH254" s="2"/>
      <c r="II254" s="2"/>
      <c r="IJ254" s="2"/>
      <c r="IK254" s="2"/>
      <c r="IL254" s="2"/>
      <c r="IM254" s="2"/>
      <c r="IN254" s="2"/>
      <c r="IO254" s="2"/>
      <c r="IP254" s="2"/>
      <c r="IQ254" s="2"/>
      <c r="IR254" s="2"/>
      <c r="IS254" s="2"/>
      <c r="IT254" s="2"/>
      <c r="IU254" s="3"/>
      <c r="IV254" s="3"/>
    </row>
    <row r="255" spans="1:256" x14ac:dyDescent="0.2">
      <c r="A255" s="122" t="s">
        <v>5</v>
      </c>
      <c r="B255" s="123"/>
      <c r="C255" s="123"/>
      <c r="D255" s="123"/>
      <c r="E255" s="123"/>
      <c r="F255" s="124"/>
      <c r="G255" s="5"/>
      <c r="H255" s="5"/>
      <c r="J255" s="1"/>
      <c r="K255" s="1"/>
      <c r="L255" s="1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  <c r="CZ255" s="2"/>
      <c r="DA255" s="2"/>
      <c r="DB255" s="2"/>
      <c r="DC255" s="2"/>
      <c r="DD255" s="2"/>
      <c r="DE255" s="2"/>
      <c r="DF255" s="2"/>
      <c r="DG255" s="2"/>
      <c r="DH255" s="2"/>
      <c r="DI255" s="2"/>
      <c r="DJ255" s="2"/>
      <c r="DK255" s="2"/>
      <c r="DL255" s="2"/>
      <c r="DM255" s="2"/>
      <c r="DN255" s="2"/>
      <c r="DO255" s="2"/>
      <c r="DP255" s="2"/>
      <c r="DQ255" s="2"/>
      <c r="DR255" s="2"/>
      <c r="DS255" s="2"/>
      <c r="DT255" s="2"/>
      <c r="DU255" s="2"/>
      <c r="DV255" s="2"/>
      <c r="DW255" s="2"/>
      <c r="DX255" s="2"/>
      <c r="DY255" s="2"/>
      <c r="DZ255" s="2"/>
      <c r="EA255" s="2"/>
      <c r="EB255" s="2"/>
      <c r="EC255" s="2"/>
      <c r="ED255" s="2"/>
      <c r="EE255" s="2"/>
      <c r="EF255" s="2"/>
      <c r="EG255" s="2"/>
      <c r="EH255" s="2"/>
      <c r="EI255" s="2"/>
      <c r="EJ255" s="2"/>
      <c r="EK255" s="2"/>
      <c r="EL255" s="2"/>
      <c r="EM255" s="2"/>
      <c r="EN255" s="2"/>
      <c r="EO255" s="2"/>
      <c r="EP255" s="2"/>
      <c r="EQ255" s="2"/>
      <c r="ER255" s="2"/>
      <c r="ES255" s="2"/>
      <c r="ET255" s="2"/>
      <c r="EU255" s="2"/>
      <c r="EV255" s="2"/>
      <c r="EW255" s="2"/>
      <c r="EX255" s="2"/>
      <c r="EY255" s="2"/>
      <c r="EZ255" s="2"/>
      <c r="FA255" s="2"/>
      <c r="FB255" s="2"/>
      <c r="FC255" s="2"/>
      <c r="FD255" s="2"/>
      <c r="FE255" s="2"/>
      <c r="FF255" s="2"/>
      <c r="FG255" s="2"/>
      <c r="FH255" s="2"/>
      <c r="FI255" s="2"/>
      <c r="FJ255" s="2"/>
      <c r="FK255" s="2"/>
      <c r="FL255" s="2"/>
      <c r="FM255" s="2"/>
      <c r="FN255" s="2"/>
      <c r="FO255" s="2"/>
      <c r="FP255" s="2"/>
      <c r="FQ255" s="2"/>
      <c r="FR255" s="2"/>
      <c r="FS255" s="2"/>
      <c r="FT255" s="2"/>
      <c r="FU255" s="2"/>
      <c r="FV255" s="2"/>
      <c r="FW255" s="2"/>
      <c r="FX255" s="2"/>
      <c r="FY255" s="2"/>
      <c r="FZ255" s="2"/>
      <c r="GA255" s="2"/>
      <c r="GB255" s="2"/>
      <c r="GC255" s="2"/>
      <c r="GD255" s="2"/>
      <c r="GE255" s="2"/>
      <c r="GF255" s="2"/>
      <c r="GG255" s="2"/>
      <c r="GH255" s="2"/>
      <c r="GI255" s="2"/>
      <c r="GJ255" s="2"/>
      <c r="GK255" s="2"/>
      <c r="GL255" s="2"/>
      <c r="GM255" s="2"/>
      <c r="GN255" s="2"/>
      <c r="GO255" s="2"/>
      <c r="GP255" s="2"/>
      <c r="GQ255" s="2"/>
      <c r="GR255" s="2"/>
      <c r="GS255" s="2"/>
      <c r="GT255" s="2"/>
      <c r="GU255" s="2"/>
      <c r="GV255" s="2"/>
      <c r="GW255" s="2"/>
      <c r="GX255" s="2"/>
      <c r="GY255" s="2"/>
      <c r="GZ255" s="2"/>
      <c r="HA255" s="2"/>
      <c r="HB255" s="2"/>
      <c r="HC255" s="2"/>
      <c r="HD255" s="2"/>
      <c r="HE255" s="2"/>
      <c r="HF255" s="2"/>
      <c r="HG255" s="2"/>
      <c r="HH255" s="2"/>
      <c r="HI255" s="2"/>
      <c r="HJ255" s="2"/>
      <c r="HK255" s="2"/>
      <c r="HL255" s="2"/>
      <c r="HM255" s="2"/>
      <c r="HN255" s="2"/>
      <c r="HO255" s="2"/>
      <c r="HP255" s="2"/>
      <c r="HQ255" s="2"/>
      <c r="HR255" s="2"/>
      <c r="HS255" s="2"/>
      <c r="HT255" s="2"/>
      <c r="HU255" s="2"/>
      <c r="HV255" s="2"/>
      <c r="HW255" s="2"/>
      <c r="HX255" s="2"/>
      <c r="HY255" s="2"/>
      <c r="HZ255" s="2"/>
      <c r="IA255" s="2"/>
      <c r="IB255" s="2"/>
      <c r="IC255" s="2"/>
      <c r="ID255" s="2"/>
      <c r="IE255" s="2"/>
      <c r="IF255" s="2"/>
      <c r="IG255" s="2"/>
      <c r="IH255" s="2"/>
      <c r="II255" s="2"/>
      <c r="IJ255" s="2"/>
      <c r="IK255" s="2"/>
      <c r="IL255" s="2"/>
      <c r="IM255" s="2"/>
      <c r="IN255" s="2"/>
      <c r="IO255" s="2"/>
      <c r="IP255" s="2"/>
      <c r="IQ255" s="2"/>
      <c r="IR255" s="2"/>
      <c r="IS255" s="2"/>
      <c r="IT255" s="2"/>
      <c r="IU255" s="3"/>
      <c r="IV255" s="3"/>
    </row>
    <row r="256" spans="1:256" x14ac:dyDescent="0.2">
      <c r="A256" s="122" t="s">
        <v>333</v>
      </c>
      <c r="B256" s="123"/>
      <c r="C256" s="123"/>
      <c r="D256" s="123"/>
      <c r="E256" s="123"/>
      <c r="F256" s="124"/>
      <c r="G256" s="5"/>
      <c r="H256" s="117"/>
      <c r="J256" s="1"/>
      <c r="K256" s="1"/>
      <c r="L256" s="1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  <c r="DN256" s="2"/>
      <c r="DO256" s="2"/>
      <c r="DP256" s="2"/>
      <c r="DQ256" s="2"/>
      <c r="DR256" s="2"/>
      <c r="DS256" s="2"/>
      <c r="DT256" s="2"/>
      <c r="DU256" s="2"/>
      <c r="DV256" s="2"/>
      <c r="DW256" s="2"/>
      <c r="DX256" s="2"/>
      <c r="DY256" s="2"/>
      <c r="DZ256" s="2"/>
      <c r="EA256" s="2"/>
      <c r="EB256" s="2"/>
      <c r="EC256" s="2"/>
      <c r="ED256" s="2"/>
      <c r="EE256" s="2"/>
      <c r="EF256" s="2"/>
      <c r="EG256" s="2"/>
      <c r="EH256" s="2"/>
      <c r="EI256" s="2"/>
      <c r="EJ256" s="2"/>
      <c r="EK256" s="2"/>
      <c r="EL256" s="2"/>
      <c r="EM256" s="2"/>
      <c r="EN256" s="2"/>
      <c r="EO256" s="2"/>
      <c r="EP256" s="2"/>
      <c r="EQ256" s="2"/>
      <c r="ER256" s="2"/>
      <c r="ES256" s="2"/>
      <c r="ET256" s="2"/>
      <c r="EU256" s="2"/>
      <c r="EV256" s="2"/>
      <c r="EW256" s="2"/>
      <c r="EX256" s="2"/>
      <c r="EY256" s="2"/>
      <c r="EZ256" s="2"/>
      <c r="FA256" s="2"/>
      <c r="FB256" s="2"/>
      <c r="FC256" s="2"/>
      <c r="FD256" s="2"/>
      <c r="FE256" s="2"/>
      <c r="FF256" s="2"/>
      <c r="FG256" s="2"/>
      <c r="FH256" s="2"/>
      <c r="FI256" s="2"/>
      <c r="FJ256" s="2"/>
      <c r="FK256" s="2"/>
      <c r="FL256" s="2"/>
      <c r="FM256" s="2"/>
      <c r="FN256" s="2"/>
      <c r="FO256" s="2"/>
      <c r="FP256" s="2"/>
      <c r="FQ256" s="2"/>
      <c r="FR256" s="2"/>
      <c r="FS256" s="2"/>
      <c r="FT256" s="2"/>
      <c r="FU256" s="2"/>
      <c r="FV256" s="2"/>
      <c r="FW256" s="2"/>
      <c r="FX256" s="2"/>
      <c r="FY256" s="2"/>
      <c r="FZ256" s="2"/>
      <c r="GA256" s="2"/>
      <c r="GB256" s="2"/>
      <c r="GC256" s="2"/>
      <c r="GD256" s="2"/>
      <c r="GE256" s="2"/>
      <c r="GF256" s="2"/>
      <c r="GG256" s="2"/>
      <c r="GH256" s="2"/>
      <c r="GI256" s="2"/>
      <c r="GJ256" s="2"/>
      <c r="GK256" s="2"/>
      <c r="GL256" s="2"/>
      <c r="GM256" s="2"/>
      <c r="GN256" s="2"/>
      <c r="GO256" s="2"/>
      <c r="GP256" s="2"/>
      <c r="GQ256" s="2"/>
      <c r="GR256" s="2"/>
      <c r="GS256" s="2"/>
      <c r="GT256" s="2"/>
      <c r="GU256" s="2"/>
      <c r="GV256" s="2"/>
      <c r="GW256" s="2"/>
      <c r="GX256" s="2"/>
      <c r="GY256" s="2"/>
      <c r="GZ256" s="2"/>
      <c r="HA256" s="2"/>
      <c r="HB256" s="2"/>
      <c r="HC256" s="2"/>
      <c r="HD256" s="2"/>
      <c r="HE256" s="2"/>
      <c r="HF256" s="2"/>
      <c r="HG256" s="2"/>
      <c r="HH256" s="2"/>
      <c r="HI256" s="2"/>
      <c r="HJ256" s="2"/>
      <c r="HK256" s="2"/>
      <c r="HL256" s="2"/>
      <c r="HM256" s="2"/>
      <c r="HN256" s="2"/>
      <c r="HO256" s="2"/>
      <c r="HP256" s="2"/>
      <c r="HQ256" s="2"/>
      <c r="HR256" s="2"/>
      <c r="HS256" s="2"/>
      <c r="HT256" s="2"/>
      <c r="HU256" s="2"/>
      <c r="HV256" s="2"/>
      <c r="HW256" s="2"/>
      <c r="HX256" s="2"/>
      <c r="HY256" s="2"/>
      <c r="HZ256" s="2"/>
      <c r="IA256" s="2"/>
      <c r="IB256" s="2"/>
      <c r="IC256" s="2"/>
      <c r="ID256" s="2"/>
      <c r="IE256" s="2"/>
      <c r="IF256" s="2"/>
      <c r="IG256" s="2"/>
      <c r="IH256" s="2"/>
      <c r="II256" s="2"/>
      <c r="IJ256" s="2"/>
      <c r="IK256" s="2"/>
      <c r="IL256" s="2"/>
      <c r="IM256" s="2"/>
      <c r="IN256" s="2"/>
      <c r="IO256" s="2"/>
      <c r="IP256" s="2"/>
      <c r="IQ256" s="2"/>
      <c r="IR256" s="2"/>
      <c r="IS256" s="2"/>
      <c r="IT256" s="2"/>
      <c r="IU256" s="3"/>
      <c r="IV256" s="3"/>
    </row>
    <row r="257" spans="1:256" x14ac:dyDescent="0.2">
      <c r="A257" s="118"/>
      <c r="B257" s="119"/>
      <c r="C257" s="120"/>
      <c r="D257" s="121"/>
      <c r="E257" s="118"/>
      <c r="F257" s="119"/>
      <c r="G257" s="120"/>
      <c r="H257" s="121"/>
      <c r="J257" s="1"/>
      <c r="K257" s="1"/>
      <c r="L257" s="1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2"/>
      <c r="DH257" s="2"/>
      <c r="DI257" s="2"/>
      <c r="DJ257" s="2"/>
      <c r="DK257" s="2"/>
      <c r="DL257" s="2"/>
      <c r="DM257" s="2"/>
      <c r="DN257" s="2"/>
      <c r="DO257" s="2"/>
      <c r="DP257" s="2"/>
      <c r="DQ257" s="2"/>
      <c r="DR257" s="2"/>
      <c r="DS257" s="2"/>
      <c r="DT257" s="2"/>
      <c r="DU257" s="2"/>
      <c r="DV257" s="2"/>
      <c r="DW257" s="2"/>
      <c r="DX257" s="2"/>
      <c r="DY257" s="2"/>
      <c r="DZ257" s="2"/>
      <c r="EA257" s="2"/>
      <c r="EB257" s="2"/>
      <c r="EC257" s="2"/>
      <c r="ED257" s="2"/>
      <c r="EE257" s="2"/>
      <c r="EF257" s="2"/>
      <c r="EG257" s="2"/>
      <c r="EH257" s="2"/>
      <c r="EI257" s="2"/>
      <c r="EJ257" s="2"/>
      <c r="EK257" s="2"/>
      <c r="EL257" s="2"/>
      <c r="EM257" s="2"/>
      <c r="EN257" s="2"/>
      <c r="EO257" s="2"/>
      <c r="EP257" s="2"/>
      <c r="EQ257" s="2"/>
      <c r="ER257" s="2"/>
      <c r="ES257" s="2"/>
      <c r="ET257" s="2"/>
      <c r="EU257" s="2"/>
      <c r="EV257" s="2"/>
      <c r="EW257" s="2"/>
      <c r="EX257" s="2"/>
      <c r="EY257" s="2"/>
      <c r="EZ257" s="2"/>
      <c r="FA257" s="2"/>
      <c r="FB257" s="2"/>
      <c r="FC257" s="2"/>
      <c r="FD257" s="2"/>
      <c r="FE257" s="2"/>
      <c r="FF257" s="2"/>
      <c r="FG257" s="2"/>
      <c r="FH257" s="2"/>
      <c r="FI257" s="2"/>
      <c r="FJ257" s="2"/>
      <c r="FK257" s="2"/>
      <c r="FL257" s="2"/>
      <c r="FM257" s="2"/>
      <c r="FN257" s="2"/>
      <c r="FO257" s="2"/>
      <c r="FP257" s="2"/>
      <c r="FQ257" s="2"/>
      <c r="FR257" s="2"/>
      <c r="FS257" s="2"/>
      <c r="FT257" s="2"/>
      <c r="FU257" s="2"/>
      <c r="FV257" s="2"/>
      <c r="FW257" s="2"/>
      <c r="FX257" s="2"/>
      <c r="FY257" s="2"/>
      <c r="FZ257" s="2"/>
      <c r="GA257" s="2"/>
      <c r="GB257" s="2"/>
      <c r="GC257" s="2"/>
      <c r="GD257" s="2"/>
      <c r="GE257" s="2"/>
      <c r="GF257" s="2"/>
      <c r="GG257" s="2"/>
      <c r="GH257" s="2"/>
      <c r="GI257" s="2"/>
      <c r="GJ257" s="2"/>
      <c r="GK257" s="2"/>
      <c r="GL257" s="2"/>
      <c r="GM257" s="2"/>
      <c r="GN257" s="2"/>
      <c r="GO257" s="2"/>
      <c r="GP257" s="2"/>
      <c r="GQ257" s="2"/>
      <c r="GR257" s="2"/>
      <c r="GS257" s="2"/>
      <c r="GT257" s="2"/>
      <c r="GU257" s="2"/>
      <c r="GV257" s="2"/>
      <c r="GW257" s="2"/>
      <c r="GX257" s="2"/>
      <c r="GY257" s="2"/>
      <c r="GZ257" s="2"/>
      <c r="HA257" s="2"/>
      <c r="HB257" s="2"/>
      <c r="HC257" s="2"/>
      <c r="HD257" s="2"/>
      <c r="HE257" s="2"/>
      <c r="HF257" s="2"/>
      <c r="HG257" s="2"/>
      <c r="HH257" s="2"/>
      <c r="HI257" s="2"/>
      <c r="HJ257" s="2"/>
      <c r="HK257" s="2"/>
      <c r="HL257" s="2"/>
      <c r="HM257" s="2"/>
      <c r="HN257" s="2"/>
      <c r="HO257" s="2"/>
      <c r="HP257" s="2"/>
      <c r="HQ257" s="2"/>
      <c r="HR257" s="2"/>
      <c r="HS257" s="2"/>
      <c r="HT257" s="2"/>
      <c r="HU257" s="2"/>
      <c r="HV257" s="2"/>
      <c r="HW257" s="2"/>
      <c r="HX257" s="2"/>
      <c r="HY257" s="2"/>
      <c r="HZ257" s="2"/>
      <c r="IA257" s="2"/>
      <c r="IB257" s="2"/>
      <c r="IC257" s="2"/>
      <c r="ID257" s="2"/>
      <c r="IE257" s="2"/>
      <c r="IF257" s="2"/>
      <c r="IG257" s="2"/>
      <c r="IH257" s="2"/>
      <c r="II257" s="2"/>
      <c r="IJ257" s="2"/>
      <c r="IK257" s="2"/>
      <c r="IL257" s="2"/>
      <c r="IM257" s="2"/>
      <c r="IN257" s="2"/>
      <c r="IO257" s="2"/>
      <c r="IP257" s="2"/>
      <c r="IQ257" s="2"/>
      <c r="IR257" s="2"/>
      <c r="IS257" s="2"/>
      <c r="IT257" s="2"/>
      <c r="IU257" s="3"/>
      <c r="IV257" s="3"/>
    </row>
    <row r="258" spans="1:256" x14ac:dyDescent="0.2">
      <c r="A258" s="122" t="s">
        <v>337</v>
      </c>
      <c r="B258" s="123"/>
      <c r="C258" s="123"/>
      <c r="D258" s="123"/>
      <c r="E258" s="123"/>
      <c r="F258" s="124"/>
      <c r="G258" s="73"/>
      <c r="H258" s="117"/>
      <c r="J258" s="1"/>
      <c r="K258" s="1"/>
      <c r="L258" s="1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2"/>
      <c r="DH258" s="2"/>
      <c r="DI258" s="2"/>
      <c r="DJ258" s="2"/>
      <c r="DK258" s="2"/>
      <c r="DL258" s="2"/>
      <c r="DM258" s="2"/>
      <c r="DN258" s="2"/>
      <c r="DO258" s="2"/>
      <c r="DP258" s="2"/>
      <c r="DQ258" s="2"/>
      <c r="DR258" s="2"/>
      <c r="DS258" s="2"/>
      <c r="DT258" s="2"/>
      <c r="DU258" s="2"/>
      <c r="DV258" s="2"/>
      <c r="DW258" s="2"/>
      <c r="DX258" s="2"/>
      <c r="DY258" s="2"/>
      <c r="DZ258" s="2"/>
      <c r="EA258" s="2"/>
      <c r="EB258" s="2"/>
      <c r="EC258" s="2"/>
      <c r="ED258" s="2"/>
      <c r="EE258" s="2"/>
      <c r="EF258" s="2"/>
      <c r="EG258" s="2"/>
      <c r="EH258" s="2"/>
      <c r="EI258" s="2"/>
      <c r="EJ258" s="2"/>
      <c r="EK258" s="2"/>
      <c r="EL258" s="2"/>
      <c r="EM258" s="2"/>
      <c r="EN258" s="2"/>
      <c r="EO258" s="2"/>
      <c r="EP258" s="2"/>
      <c r="EQ258" s="2"/>
      <c r="ER258" s="2"/>
      <c r="ES258" s="2"/>
      <c r="ET258" s="2"/>
      <c r="EU258" s="2"/>
      <c r="EV258" s="2"/>
      <c r="EW258" s="2"/>
      <c r="EX258" s="2"/>
      <c r="EY258" s="2"/>
      <c r="EZ258" s="2"/>
      <c r="FA258" s="2"/>
      <c r="FB258" s="2"/>
      <c r="FC258" s="2"/>
      <c r="FD258" s="2"/>
      <c r="FE258" s="2"/>
      <c r="FF258" s="2"/>
      <c r="FG258" s="2"/>
      <c r="FH258" s="2"/>
      <c r="FI258" s="2"/>
      <c r="FJ258" s="2"/>
      <c r="FK258" s="2"/>
      <c r="FL258" s="2"/>
      <c r="FM258" s="2"/>
      <c r="FN258" s="2"/>
      <c r="FO258" s="2"/>
      <c r="FP258" s="2"/>
      <c r="FQ258" s="2"/>
      <c r="FR258" s="2"/>
      <c r="FS258" s="2"/>
      <c r="FT258" s="2"/>
      <c r="FU258" s="2"/>
      <c r="FV258" s="2"/>
      <c r="FW258" s="2"/>
      <c r="FX258" s="2"/>
      <c r="FY258" s="2"/>
      <c r="FZ258" s="2"/>
      <c r="GA258" s="2"/>
      <c r="GB258" s="2"/>
      <c r="GC258" s="2"/>
      <c r="GD258" s="2"/>
      <c r="GE258" s="2"/>
      <c r="GF258" s="2"/>
      <c r="GG258" s="2"/>
      <c r="GH258" s="2"/>
      <c r="GI258" s="2"/>
      <c r="GJ258" s="2"/>
      <c r="GK258" s="2"/>
      <c r="GL258" s="2"/>
      <c r="GM258" s="2"/>
      <c r="GN258" s="2"/>
      <c r="GO258" s="2"/>
      <c r="GP258" s="2"/>
      <c r="GQ258" s="2"/>
      <c r="GR258" s="2"/>
      <c r="GS258" s="2"/>
      <c r="GT258" s="2"/>
      <c r="GU258" s="2"/>
      <c r="GV258" s="2"/>
      <c r="GW258" s="2"/>
      <c r="GX258" s="2"/>
      <c r="GY258" s="2"/>
      <c r="GZ258" s="2"/>
      <c r="HA258" s="2"/>
      <c r="HB258" s="2"/>
      <c r="HC258" s="2"/>
      <c r="HD258" s="2"/>
      <c r="HE258" s="2"/>
      <c r="HF258" s="2"/>
      <c r="HG258" s="2"/>
      <c r="HH258" s="2"/>
      <c r="HI258" s="2"/>
      <c r="HJ258" s="2"/>
      <c r="HK258" s="2"/>
      <c r="HL258" s="2"/>
      <c r="HM258" s="2"/>
      <c r="HN258" s="2"/>
      <c r="HO258" s="2"/>
      <c r="HP258" s="2"/>
      <c r="HQ258" s="2"/>
      <c r="HR258" s="2"/>
      <c r="HS258" s="2"/>
      <c r="HT258" s="2"/>
      <c r="HU258" s="2"/>
      <c r="HV258" s="2"/>
      <c r="HW258" s="2"/>
      <c r="HX258" s="2"/>
      <c r="HY258" s="2"/>
      <c r="HZ258" s="2"/>
      <c r="IA258" s="2"/>
      <c r="IB258" s="2"/>
      <c r="IC258" s="2"/>
      <c r="ID258" s="2"/>
      <c r="IE258" s="2"/>
      <c r="IF258" s="2"/>
      <c r="IG258" s="2"/>
      <c r="IH258" s="2"/>
      <c r="II258" s="2"/>
      <c r="IJ258" s="2"/>
      <c r="IK258" s="2"/>
      <c r="IL258" s="2"/>
      <c r="IM258" s="2"/>
      <c r="IN258" s="2"/>
      <c r="IO258" s="2"/>
      <c r="IP258" s="2"/>
      <c r="IQ258" s="2"/>
      <c r="IR258" s="2"/>
      <c r="IS258" s="2"/>
      <c r="IT258" s="2"/>
      <c r="IU258" s="3"/>
      <c r="IV258" s="3"/>
    </row>
    <row r="259" spans="1:256" x14ac:dyDescent="0.2">
      <c r="A259" s="122" t="s">
        <v>5</v>
      </c>
      <c r="B259" s="123"/>
      <c r="C259" s="123"/>
      <c r="D259" s="123"/>
      <c r="E259" s="123"/>
      <c r="F259" s="124"/>
      <c r="G259" s="5"/>
      <c r="H259" s="5"/>
      <c r="J259" s="1"/>
      <c r="K259" s="1"/>
      <c r="L259" s="1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2"/>
      <c r="DH259" s="2"/>
      <c r="DI259" s="2"/>
      <c r="DJ259" s="2"/>
      <c r="DK259" s="2"/>
      <c r="DL259" s="2"/>
      <c r="DM259" s="2"/>
      <c r="DN259" s="2"/>
      <c r="DO259" s="2"/>
      <c r="DP259" s="2"/>
      <c r="DQ259" s="2"/>
      <c r="DR259" s="2"/>
      <c r="DS259" s="2"/>
      <c r="DT259" s="2"/>
      <c r="DU259" s="2"/>
      <c r="DV259" s="2"/>
      <c r="DW259" s="2"/>
      <c r="DX259" s="2"/>
      <c r="DY259" s="2"/>
      <c r="DZ259" s="2"/>
      <c r="EA259" s="2"/>
      <c r="EB259" s="2"/>
      <c r="EC259" s="2"/>
      <c r="ED259" s="2"/>
      <c r="EE259" s="2"/>
      <c r="EF259" s="2"/>
      <c r="EG259" s="2"/>
      <c r="EH259" s="2"/>
      <c r="EI259" s="2"/>
      <c r="EJ259" s="2"/>
      <c r="EK259" s="2"/>
      <c r="EL259" s="2"/>
      <c r="EM259" s="2"/>
      <c r="EN259" s="2"/>
      <c r="EO259" s="2"/>
      <c r="EP259" s="2"/>
      <c r="EQ259" s="2"/>
      <c r="ER259" s="2"/>
      <c r="ES259" s="2"/>
      <c r="ET259" s="2"/>
      <c r="EU259" s="2"/>
      <c r="EV259" s="2"/>
      <c r="EW259" s="2"/>
      <c r="EX259" s="2"/>
      <c r="EY259" s="2"/>
      <c r="EZ259" s="2"/>
      <c r="FA259" s="2"/>
      <c r="FB259" s="2"/>
      <c r="FC259" s="2"/>
      <c r="FD259" s="2"/>
      <c r="FE259" s="2"/>
      <c r="FF259" s="2"/>
      <c r="FG259" s="2"/>
      <c r="FH259" s="2"/>
      <c r="FI259" s="2"/>
      <c r="FJ259" s="2"/>
      <c r="FK259" s="2"/>
      <c r="FL259" s="2"/>
      <c r="FM259" s="2"/>
      <c r="FN259" s="2"/>
      <c r="FO259" s="2"/>
      <c r="FP259" s="2"/>
      <c r="FQ259" s="2"/>
      <c r="FR259" s="2"/>
      <c r="FS259" s="2"/>
      <c r="FT259" s="2"/>
      <c r="FU259" s="2"/>
      <c r="FV259" s="2"/>
      <c r="FW259" s="2"/>
      <c r="FX259" s="2"/>
      <c r="FY259" s="2"/>
      <c r="FZ259" s="2"/>
      <c r="GA259" s="2"/>
      <c r="GB259" s="2"/>
      <c r="GC259" s="2"/>
      <c r="GD259" s="2"/>
      <c r="GE259" s="2"/>
      <c r="GF259" s="2"/>
      <c r="GG259" s="2"/>
      <c r="GH259" s="2"/>
      <c r="GI259" s="2"/>
      <c r="GJ259" s="2"/>
      <c r="GK259" s="2"/>
      <c r="GL259" s="2"/>
      <c r="GM259" s="2"/>
      <c r="GN259" s="2"/>
      <c r="GO259" s="2"/>
      <c r="GP259" s="2"/>
      <c r="GQ259" s="2"/>
      <c r="GR259" s="2"/>
      <c r="GS259" s="2"/>
      <c r="GT259" s="2"/>
      <c r="GU259" s="2"/>
      <c r="GV259" s="2"/>
      <c r="GW259" s="2"/>
      <c r="GX259" s="2"/>
      <c r="GY259" s="2"/>
      <c r="GZ259" s="2"/>
      <c r="HA259" s="2"/>
      <c r="HB259" s="2"/>
      <c r="HC259" s="2"/>
      <c r="HD259" s="2"/>
      <c r="HE259" s="2"/>
      <c r="HF259" s="2"/>
      <c r="HG259" s="2"/>
      <c r="HH259" s="2"/>
      <c r="HI259" s="2"/>
      <c r="HJ259" s="2"/>
      <c r="HK259" s="2"/>
      <c r="HL259" s="2"/>
      <c r="HM259" s="2"/>
      <c r="HN259" s="2"/>
      <c r="HO259" s="2"/>
      <c r="HP259" s="2"/>
      <c r="HQ259" s="2"/>
      <c r="HR259" s="2"/>
      <c r="HS259" s="2"/>
      <c r="HT259" s="2"/>
      <c r="HU259" s="2"/>
      <c r="HV259" s="2"/>
      <c r="HW259" s="2"/>
      <c r="HX259" s="2"/>
      <c r="HY259" s="2"/>
      <c r="HZ259" s="2"/>
      <c r="IA259" s="2"/>
      <c r="IB259" s="2"/>
      <c r="IC259" s="2"/>
      <c r="ID259" s="2"/>
      <c r="IE259" s="2"/>
      <c r="IF259" s="2"/>
      <c r="IG259" s="2"/>
      <c r="IH259" s="2"/>
      <c r="II259" s="2"/>
      <c r="IJ259" s="2"/>
      <c r="IK259" s="2"/>
      <c r="IL259" s="2"/>
      <c r="IM259" s="2"/>
      <c r="IN259" s="2"/>
      <c r="IO259" s="2"/>
      <c r="IP259" s="2"/>
      <c r="IQ259" s="2"/>
      <c r="IR259" s="2"/>
      <c r="IS259" s="2"/>
      <c r="IT259" s="2"/>
      <c r="IU259" s="3"/>
      <c r="IV259" s="3"/>
    </row>
    <row r="260" spans="1:256" x14ac:dyDescent="0.2">
      <c r="A260" s="122" t="s">
        <v>333</v>
      </c>
      <c r="B260" s="123"/>
      <c r="C260" s="123"/>
      <c r="D260" s="123"/>
      <c r="E260" s="123"/>
      <c r="F260" s="124"/>
      <c r="G260" s="5"/>
      <c r="H260" s="117"/>
      <c r="J260" s="1"/>
      <c r="K260" s="1"/>
      <c r="L260" s="1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  <c r="CZ260" s="2"/>
      <c r="DA260" s="2"/>
      <c r="DB260" s="2"/>
      <c r="DC260" s="2"/>
      <c r="DD260" s="2"/>
      <c r="DE260" s="2"/>
      <c r="DF260" s="2"/>
      <c r="DG260" s="2"/>
      <c r="DH260" s="2"/>
      <c r="DI260" s="2"/>
      <c r="DJ260" s="2"/>
      <c r="DK260" s="2"/>
      <c r="DL260" s="2"/>
      <c r="DM260" s="2"/>
      <c r="DN260" s="2"/>
      <c r="DO260" s="2"/>
      <c r="DP260" s="2"/>
      <c r="DQ260" s="2"/>
      <c r="DR260" s="2"/>
      <c r="DS260" s="2"/>
      <c r="DT260" s="2"/>
      <c r="DU260" s="2"/>
      <c r="DV260" s="2"/>
      <c r="DW260" s="2"/>
      <c r="DX260" s="2"/>
      <c r="DY260" s="2"/>
      <c r="DZ260" s="2"/>
      <c r="EA260" s="2"/>
      <c r="EB260" s="2"/>
      <c r="EC260" s="2"/>
      <c r="ED260" s="2"/>
      <c r="EE260" s="2"/>
      <c r="EF260" s="2"/>
      <c r="EG260" s="2"/>
      <c r="EH260" s="2"/>
      <c r="EI260" s="2"/>
      <c r="EJ260" s="2"/>
      <c r="EK260" s="2"/>
      <c r="EL260" s="2"/>
      <c r="EM260" s="2"/>
      <c r="EN260" s="2"/>
      <c r="EO260" s="2"/>
      <c r="EP260" s="2"/>
      <c r="EQ260" s="2"/>
      <c r="ER260" s="2"/>
      <c r="ES260" s="2"/>
      <c r="ET260" s="2"/>
      <c r="EU260" s="2"/>
      <c r="EV260" s="2"/>
      <c r="EW260" s="2"/>
      <c r="EX260" s="2"/>
      <c r="EY260" s="2"/>
      <c r="EZ260" s="2"/>
      <c r="FA260" s="2"/>
      <c r="FB260" s="2"/>
      <c r="FC260" s="2"/>
      <c r="FD260" s="2"/>
      <c r="FE260" s="2"/>
      <c r="FF260" s="2"/>
      <c r="FG260" s="2"/>
      <c r="FH260" s="2"/>
      <c r="FI260" s="2"/>
      <c r="FJ260" s="2"/>
      <c r="FK260" s="2"/>
      <c r="FL260" s="2"/>
      <c r="FM260" s="2"/>
      <c r="FN260" s="2"/>
      <c r="FO260" s="2"/>
      <c r="FP260" s="2"/>
      <c r="FQ260" s="2"/>
      <c r="FR260" s="2"/>
      <c r="FS260" s="2"/>
      <c r="FT260" s="2"/>
      <c r="FU260" s="2"/>
      <c r="FV260" s="2"/>
      <c r="FW260" s="2"/>
      <c r="FX260" s="2"/>
      <c r="FY260" s="2"/>
      <c r="FZ260" s="2"/>
      <c r="GA260" s="2"/>
      <c r="GB260" s="2"/>
      <c r="GC260" s="2"/>
      <c r="GD260" s="2"/>
      <c r="GE260" s="2"/>
      <c r="GF260" s="2"/>
      <c r="GG260" s="2"/>
      <c r="GH260" s="2"/>
      <c r="GI260" s="2"/>
      <c r="GJ260" s="2"/>
      <c r="GK260" s="2"/>
      <c r="GL260" s="2"/>
      <c r="GM260" s="2"/>
      <c r="GN260" s="2"/>
      <c r="GO260" s="2"/>
      <c r="GP260" s="2"/>
      <c r="GQ260" s="2"/>
      <c r="GR260" s="2"/>
      <c r="GS260" s="2"/>
      <c r="GT260" s="2"/>
      <c r="GU260" s="2"/>
      <c r="GV260" s="2"/>
      <c r="GW260" s="2"/>
      <c r="GX260" s="2"/>
      <c r="GY260" s="2"/>
      <c r="GZ260" s="2"/>
      <c r="HA260" s="2"/>
      <c r="HB260" s="2"/>
      <c r="HC260" s="2"/>
      <c r="HD260" s="2"/>
      <c r="HE260" s="2"/>
      <c r="HF260" s="2"/>
      <c r="HG260" s="2"/>
      <c r="HH260" s="2"/>
      <c r="HI260" s="2"/>
      <c r="HJ260" s="2"/>
      <c r="HK260" s="2"/>
      <c r="HL260" s="2"/>
      <c r="HM260" s="2"/>
      <c r="HN260" s="2"/>
      <c r="HO260" s="2"/>
      <c r="HP260" s="2"/>
      <c r="HQ260" s="2"/>
      <c r="HR260" s="2"/>
      <c r="HS260" s="2"/>
      <c r="HT260" s="2"/>
      <c r="HU260" s="2"/>
      <c r="HV260" s="2"/>
      <c r="HW260" s="2"/>
      <c r="HX260" s="2"/>
      <c r="HY260" s="2"/>
      <c r="HZ260" s="2"/>
      <c r="IA260" s="2"/>
      <c r="IB260" s="2"/>
      <c r="IC260" s="2"/>
      <c r="ID260" s="2"/>
      <c r="IE260" s="2"/>
      <c r="IF260" s="2"/>
      <c r="IG260" s="2"/>
      <c r="IH260" s="2"/>
      <c r="II260" s="2"/>
      <c r="IJ260" s="2"/>
      <c r="IK260" s="2"/>
      <c r="IL260" s="2"/>
      <c r="IM260" s="2"/>
      <c r="IN260" s="2"/>
      <c r="IO260" s="2"/>
      <c r="IP260" s="2"/>
      <c r="IQ260" s="2"/>
      <c r="IR260" s="2"/>
      <c r="IS260" s="2"/>
      <c r="IT260" s="2"/>
      <c r="IU260" s="3"/>
      <c r="IV260" s="3"/>
    </row>
    <row r="261" spans="1:256" x14ac:dyDescent="0.2">
      <c r="A261" s="118"/>
      <c r="B261" s="119"/>
      <c r="C261" s="120"/>
      <c r="D261" s="121"/>
      <c r="E261" s="118"/>
      <c r="F261" s="119"/>
      <c r="G261" s="120"/>
      <c r="H261" s="121"/>
      <c r="J261" s="1"/>
      <c r="K261" s="1"/>
      <c r="L261" s="1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  <c r="CZ261" s="2"/>
      <c r="DA261" s="2"/>
      <c r="DB261" s="2"/>
      <c r="DC261" s="2"/>
      <c r="DD261" s="2"/>
      <c r="DE261" s="2"/>
      <c r="DF261" s="2"/>
      <c r="DG261" s="2"/>
      <c r="DH261" s="2"/>
      <c r="DI261" s="2"/>
      <c r="DJ261" s="2"/>
      <c r="DK261" s="2"/>
      <c r="DL261" s="2"/>
      <c r="DM261" s="2"/>
      <c r="DN261" s="2"/>
      <c r="DO261" s="2"/>
      <c r="DP261" s="2"/>
      <c r="DQ261" s="2"/>
      <c r="DR261" s="2"/>
      <c r="DS261" s="2"/>
      <c r="DT261" s="2"/>
      <c r="DU261" s="2"/>
      <c r="DV261" s="2"/>
      <c r="DW261" s="2"/>
      <c r="DX261" s="2"/>
      <c r="DY261" s="2"/>
      <c r="DZ261" s="2"/>
      <c r="EA261" s="2"/>
      <c r="EB261" s="2"/>
      <c r="EC261" s="2"/>
      <c r="ED261" s="2"/>
      <c r="EE261" s="2"/>
      <c r="EF261" s="2"/>
      <c r="EG261" s="2"/>
      <c r="EH261" s="2"/>
      <c r="EI261" s="2"/>
      <c r="EJ261" s="2"/>
      <c r="EK261" s="2"/>
      <c r="EL261" s="2"/>
      <c r="EM261" s="2"/>
      <c r="EN261" s="2"/>
      <c r="EO261" s="2"/>
      <c r="EP261" s="2"/>
      <c r="EQ261" s="2"/>
      <c r="ER261" s="2"/>
      <c r="ES261" s="2"/>
      <c r="ET261" s="2"/>
      <c r="EU261" s="2"/>
      <c r="EV261" s="2"/>
      <c r="EW261" s="2"/>
      <c r="EX261" s="2"/>
      <c r="EY261" s="2"/>
      <c r="EZ261" s="2"/>
      <c r="FA261" s="2"/>
      <c r="FB261" s="2"/>
      <c r="FC261" s="2"/>
      <c r="FD261" s="2"/>
      <c r="FE261" s="2"/>
      <c r="FF261" s="2"/>
      <c r="FG261" s="2"/>
      <c r="FH261" s="2"/>
      <c r="FI261" s="2"/>
      <c r="FJ261" s="2"/>
      <c r="FK261" s="2"/>
      <c r="FL261" s="2"/>
      <c r="FM261" s="2"/>
      <c r="FN261" s="2"/>
      <c r="FO261" s="2"/>
      <c r="FP261" s="2"/>
      <c r="FQ261" s="2"/>
      <c r="FR261" s="2"/>
      <c r="FS261" s="2"/>
      <c r="FT261" s="2"/>
      <c r="FU261" s="2"/>
      <c r="FV261" s="2"/>
      <c r="FW261" s="2"/>
      <c r="FX261" s="2"/>
      <c r="FY261" s="2"/>
      <c r="FZ261" s="2"/>
      <c r="GA261" s="2"/>
      <c r="GB261" s="2"/>
      <c r="GC261" s="2"/>
      <c r="GD261" s="2"/>
      <c r="GE261" s="2"/>
      <c r="GF261" s="2"/>
      <c r="GG261" s="2"/>
      <c r="GH261" s="2"/>
      <c r="GI261" s="2"/>
      <c r="GJ261" s="2"/>
      <c r="GK261" s="2"/>
      <c r="GL261" s="2"/>
      <c r="GM261" s="2"/>
      <c r="GN261" s="2"/>
      <c r="GO261" s="2"/>
      <c r="GP261" s="2"/>
      <c r="GQ261" s="2"/>
      <c r="GR261" s="2"/>
      <c r="GS261" s="2"/>
      <c r="GT261" s="2"/>
      <c r="GU261" s="2"/>
      <c r="GV261" s="2"/>
      <c r="GW261" s="2"/>
      <c r="GX261" s="2"/>
      <c r="GY261" s="2"/>
      <c r="GZ261" s="2"/>
      <c r="HA261" s="2"/>
      <c r="HB261" s="2"/>
      <c r="HC261" s="2"/>
      <c r="HD261" s="2"/>
      <c r="HE261" s="2"/>
      <c r="HF261" s="2"/>
      <c r="HG261" s="2"/>
      <c r="HH261" s="2"/>
      <c r="HI261" s="2"/>
      <c r="HJ261" s="2"/>
      <c r="HK261" s="2"/>
      <c r="HL261" s="2"/>
      <c r="HM261" s="2"/>
      <c r="HN261" s="2"/>
      <c r="HO261" s="2"/>
      <c r="HP261" s="2"/>
      <c r="HQ261" s="2"/>
      <c r="HR261" s="2"/>
      <c r="HS261" s="2"/>
      <c r="HT261" s="2"/>
      <c r="HU261" s="2"/>
      <c r="HV261" s="2"/>
      <c r="HW261" s="2"/>
      <c r="HX261" s="2"/>
      <c r="HY261" s="2"/>
      <c r="HZ261" s="2"/>
      <c r="IA261" s="2"/>
      <c r="IB261" s="2"/>
      <c r="IC261" s="2"/>
      <c r="ID261" s="2"/>
      <c r="IE261" s="2"/>
      <c r="IF261" s="2"/>
      <c r="IG261" s="2"/>
      <c r="IH261" s="2"/>
      <c r="II261" s="2"/>
      <c r="IJ261" s="2"/>
      <c r="IK261" s="2"/>
      <c r="IL261" s="2"/>
      <c r="IM261" s="2"/>
      <c r="IN261" s="2"/>
      <c r="IO261" s="2"/>
      <c r="IP261" s="2"/>
      <c r="IQ261" s="2"/>
      <c r="IR261" s="2"/>
      <c r="IS261" s="2"/>
      <c r="IT261" s="2"/>
      <c r="IU261" s="3"/>
      <c r="IV261" s="3"/>
    </row>
    <row r="262" spans="1:256" x14ac:dyDescent="0.2">
      <c r="A262" s="118"/>
      <c r="B262" s="119"/>
      <c r="C262" s="120"/>
      <c r="D262" s="121"/>
      <c r="E262" s="118"/>
      <c r="F262" s="119"/>
      <c r="G262" s="120"/>
      <c r="H262" s="121"/>
      <c r="J262" s="1"/>
      <c r="K262" s="1"/>
      <c r="L262" s="1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  <c r="CZ262" s="2"/>
      <c r="DA262" s="2"/>
      <c r="DB262" s="2"/>
      <c r="DC262" s="2"/>
      <c r="DD262" s="2"/>
      <c r="DE262" s="2"/>
      <c r="DF262" s="2"/>
      <c r="DG262" s="2"/>
      <c r="DH262" s="2"/>
      <c r="DI262" s="2"/>
      <c r="DJ262" s="2"/>
      <c r="DK262" s="2"/>
      <c r="DL262" s="2"/>
      <c r="DM262" s="2"/>
      <c r="DN262" s="2"/>
      <c r="DO262" s="2"/>
      <c r="DP262" s="2"/>
      <c r="DQ262" s="2"/>
      <c r="DR262" s="2"/>
      <c r="DS262" s="2"/>
      <c r="DT262" s="2"/>
      <c r="DU262" s="2"/>
      <c r="DV262" s="2"/>
      <c r="DW262" s="2"/>
      <c r="DX262" s="2"/>
      <c r="DY262" s="2"/>
      <c r="DZ262" s="2"/>
      <c r="EA262" s="2"/>
      <c r="EB262" s="2"/>
      <c r="EC262" s="2"/>
      <c r="ED262" s="2"/>
      <c r="EE262" s="2"/>
      <c r="EF262" s="2"/>
      <c r="EG262" s="2"/>
      <c r="EH262" s="2"/>
      <c r="EI262" s="2"/>
      <c r="EJ262" s="2"/>
      <c r="EK262" s="2"/>
      <c r="EL262" s="2"/>
      <c r="EM262" s="2"/>
      <c r="EN262" s="2"/>
      <c r="EO262" s="2"/>
      <c r="EP262" s="2"/>
      <c r="EQ262" s="2"/>
      <c r="ER262" s="2"/>
      <c r="ES262" s="2"/>
      <c r="ET262" s="2"/>
      <c r="EU262" s="2"/>
      <c r="EV262" s="2"/>
      <c r="EW262" s="2"/>
      <c r="EX262" s="2"/>
      <c r="EY262" s="2"/>
      <c r="EZ262" s="2"/>
      <c r="FA262" s="2"/>
      <c r="FB262" s="2"/>
      <c r="FC262" s="2"/>
      <c r="FD262" s="2"/>
      <c r="FE262" s="2"/>
      <c r="FF262" s="2"/>
      <c r="FG262" s="2"/>
      <c r="FH262" s="2"/>
      <c r="FI262" s="2"/>
      <c r="FJ262" s="2"/>
      <c r="FK262" s="2"/>
      <c r="FL262" s="2"/>
      <c r="FM262" s="2"/>
      <c r="FN262" s="2"/>
      <c r="FO262" s="2"/>
      <c r="FP262" s="2"/>
      <c r="FQ262" s="2"/>
      <c r="FR262" s="2"/>
      <c r="FS262" s="2"/>
      <c r="FT262" s="2"/>
      <c r="FU262" s="2"/>
      <c r="FV262" s="2"/>
      <c r="FW262" s="2"/>
      <c r="FX262" s="2"/>
      <c r="FY262" s="2"/>
      <c r="FZ262" s="2"/>
      <c r="GA262" s="2"/>
      <c r="GB262" s="2"/>
      <c r="GC262" s="2"/>
      <c r="GD262" s="2"/>
      <c r="GE262" s="2"/>
      <c r="GF262" s="2"/>
      <c r="GG262" s="2"/>
      <c r="GH262" s="2"/>
      <c r="GI262" s="2"/>
      <c r="GJ262" s="2"/>
      <c r="GK262" s="2"/>
      <c r="GL262" s="2"/>
      <c r="GM262" s="2"/>
      <c r="GN262" s="2"/>
      <c r="GO262" s="2"/>
      <c r="GP262" s="2"/>
      <c r="GQ262" s="2"/>
      <c r="GR262" s="2"/>
      <c r="GS262" s="2"/>
      <c r="GT262" s="2"/>
      <c r="GU262" s="2"/>
      <c r="GV262" s="2"/>
      <c r="GW262" s="2"/>
      <c r="GX262" s="2"/>
      <c r="GY262" s="2"/>
      <c r="GZ262" s="2"/>
      <c r="HA262" s="2"/>
      <c r="HB262" s="2"/>
      <c r="HC262" s="2"/>
      <c r="HD262" s="2"/>
      <c r="HE262" s="2"/>
      <c r="HF262" s="2"/>
      <c r="HG262" s="2"/>
      <c r="HH262" s="2"/>
      <c r="HI262" s="2"/>
      <c r="HJ262" s="2"/>
      <c r="HK262" s="2"/>
      <c r="HL262" s="2"/>
      <c r="HM262" s="2"/>
      <c r="HN262" s="2"/>
      <c r="HO262" s="2"/>
      <c r="HP262" s="2"/>
      <c r="HQ262" s="2"/>
      <c r="HR262" s="2"/>
      <c r="HS262" s="2"/>
      <c r="HT262" s="2"/>
      <c r="HU262" s="2"/>
      <c r="HV262" s="2"/>
      <c r="HW262" s="2"/>
      <c r="HX262" s="2"/>
      <c r="HY262" s="2"/>
      <c r="HZ262" s="2"/>
      <c r="IA262" s="2"/>
      <c r="IB262" s="2"/>
      <c r="IC262" s="2"/>
      <c r="ID262" s="2"/>
      <c r="IE262" s="2"/>
      <c r="IF262" s="2"/>
      <c r="IG262" s="2"/>
      <c r="IH262" s="2"/>
      <c r="II262" s="2"/>
      <c r="IJ262" s="2"/>
      <c r="IK262" s="2"/>
      <c r="IL262" s="2"/>
      <c r="IM262" s="2"/>
      <c r="IN262" s="2"/>
      <c r="IO262" s="2"/>
      <c r="IP262" s="2"/>
      <c r="IQ262" s="2"/>
      <c r="IR262" s="2"/>
      <c r="IS262" s="2"/>
      <c r="IT262" s="2"/>
      <c r="IU262" s="3"/>
      <c r="IV262" s="3"/>
    </row>
    <row r="263" spans="1:256" x14ac:dyDescent="0.2">
      <c r="A263" s="122" t="s">
        <v>338</v>
      </c>
      <c r="B263" s="123"/>
      <c r="C263" s="123"/>
      <c r="D263" s="123"/>
      <c r="E263" s="123"/>
      <c r="F263" s="124"/>
      <c r="G263" s="73"/>
      <c r="H263" s="117"/>
      <c r="J263" s="1"/>
      <c r="K263" s="1"/>
      <c r="L263" s="1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2"/>
      <c r="DH263" s="2"/>
      <c r="DI263" s="2"/>
      <c r="DJ263" s="2"/>
      <c r="DK263" s="2"/>
      <c r="DL263" s="2"/>
      <c r="DM263" s="2"/>
      <c r="DN263" s="2"/>
      <c r="DO263" s="2"/>
      <c r="DP263" s="2"/>
      <c r="DQ263" s="2"/>
      <c r="DR263" s="2"/>
      <c r="DS263" s="2"/>
      <c r="DT263" s="2"/>
      <c r="DU263" s="2"/>
      <c r="DV263" s="2"/>
      <c r="DW263" s="2"/>
      <c r="DX263" s="2"/>
      <c r="DY263" s="2"/>
      <c r="DZ263" s="2"/>
      <c r="EA263" s="2"/>
      <c r="EB263" s="2"/>
      <c r="EC263" s="2"/>
      <c r="ED263" s="2"/>
      <c r="EE263" s="2"/>
      <c r="EF263" s="2"/>
      <c r="EG263" s="2"/>
      <c r="EH263" s="2"/>
      <c r="EI263" s="2"/>
      <c r="EJ263" s="2"/>
      <c r="EK263" s="2"/>
      <c r="EL263" s="2"/>
      <c r="EM263" s="2"/>
      <c r="EN263" s="2"/>
      <c r="EO263" s="2"/>
      <c r="EP263" s="2"/>
      <c r="EQ263" s="2"/>
      <c r="ER263" s="2"/>
      <c r="ES263" s="2"/>
      <c r="ET263" s="2"/>
      <c r="EU263" s="2"/>
      <c r="EV263" s="2"/>
      <c r="EW263" s="2"/>
      <c r="EX263" s="2"/>
      <c r="EY263" s="2"/>
      <c r="EZ263" s="2"/>
      <c r="FA263" s="2"/>
      <c r="FB263" s="2"/>
      <c r="FC263" s="2"/>
      <c r="FD263" s="2"/>
      <c r="FE263" s="2"/>
      <c r="FF263" s="2"/>
      <c r="FG263" s="2"/>
      <c r="FH263" s="2"/>
      <c r="FI263" s="2"/>
      <c r="FJ263" s="2"/>
      <c r="FK263" s="2"/>
      <c r="FL263" s="2"/>
      <c r="FM263" s="2"/>
      <c r="FN263" s="2"/>
      <c r="FO263" s="2"/>
      <c r="FP263" s="2"/>
      <c r="FQ263" s="2"/>
      <c r="FR263" s="2"/>
      <c r="FS263" s="2"/>
      <c r="FT263" s="2"/>
      <c r="FU263" s="2"/>
      <c r="FV263" s="2"/>
      <c r="FW263" s="2"/>
      <c r="FX263" s="2"/>
      <c r="FY263" s="2"/>
      <c r="FZ263" s="2"/>
      <c r="GA263" s="2"/>
      <c r="GB263" s="2"/>
      <c r="GC263" s="2"/>
      <c r="GD263" s="2"/>
      <c r="GE263" s="2"/>
      <c r="GF263" s="2"/>
      <c r="GG263" s="2"/>
      <c r="GH263" s="2"/>
      <c r="GI263" s="2"/>
      <c r="GJ263" s="2"/>
      <c r="GK263" s="2"/>
      <c r="GL263" s="2"/>
      <c r="GM263" s="2"/>
      <c r="GN263" s="2"/>
      <c r="GO263" s="2"/>
      <c r="GP263" s="2"/>
      <c r="GQ263" s="2"/>
      <c r="GR263" s="2"/>
      <c r="GS263" s="2"/>
      <c r="GT263" s="2"/>
      <c r="GU263" s="2"/>
      <c r="GV263" s="2"/>
      <c r="GW263" s="2"/>
      <c r="GX263" s="2"/>
      <c r="GY263" s="2"/>
      <c r="GZ263" s="2"/>
      <c r="HA263" s="2"/>
      <c r="HB263" s="2"/>
      <c r="HC263" s="2"/>
      <c r="HD263" s="2"/>
      <c r="HE263" s="2"/>
      <c r="HF263" s="2"/>
      <c r="HG263" s="2"/>
      <c r="HH263" s="2"/>
      <c r="HI263" s="2"/>
      <c r="HJ263" s="2"/>
      <c r="HK263" s="2"/>
      <c r="HL263" s="2"/>
      <c r="HM263" s="2"/>
      <c r="HN263" s="2"/>
      <c r="HO263" s="2"/>
      <c r="HP263" s="2"/>
      <c r="HQ263" s="2"/>
      <c r="HR263" s="2"/>
      <c r="HS263" s="2"/>
      <c r="HT263" s="2"/>
      <c r="HU263" s="2"/>
      <c r="HV263" s="2"/>
      <c r="HW263" s="2"/>
      <c r="HX263" s="2"/>
      <c r="HY263" s="2"/>
      <c r="HZ263" s="2"/>
      <c r="IA263" s="2"/>
      <c r="IB263" s="2"/>
      <c r="IC263" s="2"/>
      <c r="ID263" s="2"/>
      <c r="IE263" s="2"/>
      <c r="IF263" s="2"/>
      <c r="IG263" s="2"/>
      <c r="IH263" s="2"/>
      <c r="II263" s="2"/>
      <c r="IJ263" s="2"/>
      <c r="IK263" s="2"/>
      <c r="IL263" s="2"/>
      <c r="IM263" s="2"/>
      <c r="IN263" s="2"/>
      <c r="IO263" s="2"/>
      <c r="IP263" s="2"/>
      <c r="IQ263" s="2"/>
      <c r="IR263" s="2"/>
      <c r="IS263" s="2"/>
      <c r="IT263" s="2"/>
      <c r="IU263" s="3"/>
      <c r="IV263" s="3"/>
    </row>
    <row r="264" spans="1:256" x14ac:dyDescent="0.2">
      <c r="A264" s="122" t="s">
        <v>5</v>
      </c>
      <c r="B264" s="123"/>
      <c r="C264" s="123"/>
      <c r="D264" s="123"/>
      <c r="E264" s="123"/>
      <c r="F264" s="124"/>
      <c r="G264" s="5"/>
      <c r="H264" s="5"/>
      <c r="J264" s="1"/>
      <c r="K264" s="1"/>
      <c r="L264" s="1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  <c r="CZ264" s="2"/>
      <c r="DA264" s="2"/>
      <c r="DB264" s="2"/>
      <c r="DC264" s="2"/>
      <c r="DD264" s="2"/>
      <c r="DE264" s="2"/>
      <c r="DF264" s="2"/>
      <c r="DG264" s="2"/>
      <c r="DH264" s="2"/>
      <c r="DI264" s="2"/>
      <c r="DJ264" s="2"/>
      <c r="DK264" s="2"/>
      <c r="DL264" s="2"/>
      <c r="DM264" s="2"/>
      <c r="DN264" s="2"/>
      <c r="DO264" s="2"/>
      <c r="DP264" s="2"/>
      <c r="DQ264" s="2"/>
      <c r="DR264" s="2"/>
      <c r="DS264" s="2"/>
      <c r="DT264" s="2"/>
      <c r="DU264" s="2"/>
      <c r="DV264" s="2"/>
      <c r="DW264" s="2"/>
      <c r="DX264" s="2"/>
      <c r="DY264" s="2"/>
      <c r="DZ264" s="2"/>
      <c r="EA264" s="2"/>
      <c r="EB264" s="2"/>
      <c r="EC264" s="2"/>
      <c r="ED264" s="2"/>
      <c r="EE264" s="2"/>
      <c r="EF264" s="2"/>
      <c r="EG264" s="2"/>
      <c r="EH264" s="2"/>
      <c r="EI264" s="2"/>
      <c r="EJ264" s="2"/>
      <c r="EK264" s="2"/>
      <c r="EL264" s="2"/>
      <c r="EM264" s="2"/>
      <c r="EN264" s="2"/>
      <c r="EO264" s="2"/>
      <c r="EP264" s="2"/>
      <c r="EQ264" s="2"/>
      <c r="ER264" s="2"/>
      <c r="ES264" s="2"/>
      <c r="ET264" s="2"/>
      <c r="EU264" s="2"/>
      <c r="EV264" s="2"/>
      <c r="EW264" s="2"/>
      <c r="EX264" s="2"/>
      <c r="EY264" s="2"/>
      <c r="EZ264" s="2"/>
      <c r="FA264" s="2"/>
      <c r="FB264" s="2"/>
      <c r="FC264" s="2"/>
      <c r="FD264" s="2"/>
      <c r="FE264" s="2"/>
      <c r="FF264" s="2"/>
      <c r="FG264" s="2"/>
      <c r="FH264" s="2"/>
      <c r="FI264" s="2"/>
      <c r="FJ264" s="2"/>
      <c r="FK264" s="2"/>
      <c r="FL264" s="2"/>
      <c r="FM264" s="2"/>
      <c r="FN264" s="2"/>
      <c r="FO264" s="2"/>
      <c r="FP264" s="2"/>
      <c r="FQ264" s="2"/>
      <c r="FR264" s="2"/>
      <c r="FS264" s="2"/>
      <c r="FT264" s="2"/>
      <c r="FU264" s="2"/>
      <c r="FV264" s="2"/>
      <c r="FW264" s="2"/>
      <c r="FX264" s="2"/>
      <c r="FY264" s="2"/>
      <c r="FZ264" s="2"/>
      <c r="GA264" s="2"/>
      <c r="GB264" s="2"/>
      <c r="GC264" s="2"/>
      <c r="GD264" s="2"/>
      <c r="GE264" s="2"/>
      <c r="GF264" s="2"/>
      <c r="GG264" s="2"/>
      <c r="GH264" s="2"/>
      <c r="GI264" s="2"/>
      <c r="GJ264" s="2"/>
      <c r="GK264" s="2"/>
      <c r="GL264" s="2"/>
      <c r="GM264" s="2"/>
      <c r="GN264" s="2"/>
      <c r="GO264" s="2"/>
      <c r="GP264" s="2"/>
      <c r="GQ264" s="2"/>
      <c r="GR264" s="2"/>
      <c r="GS264" s="2"/>
      <c r="GT264" s="2"/>
      <c r="GU264" s="2"/>
      <c r="GV264" s="2"/>
      <c r="GW264" s="2"/>
      <c r="GX264" s="2"/>
      <c r="GY264" s="2"/>
      <c r="GZ264" s="2"/>
      <c r="HA264" s="2"/>
      <c r="HB264" s="2"/>
      <c r="HC264" s="2"/>
      <c r="HD264" s="2"/>
      <c r="HE264" s="2"/>
      <c r="HF264" s="2"/>
      <c r="HG264" s="2"/>
      <c r="HH264" s="2"/>
      <c r="HI264" s="2"/>
      <c r="HJ264" s="2"/>
      <c r="HK264" s="2"/>
      <c r="HL264" s="2"/>
      <c r="HM264" s="2"/>
      <c r="HN264" s="2"/>
      <c r="HO264" s="2"/>
      <c r="HP264" s="2"/>
      <c r="HQ264" s="2"/>
      <c r="HR264" s="2"/>
      <c r="HS264" s="2"/>
      <c r="HT264" s="2"/>
      <c r="HU264" s="2"/>
      <c r="HV264" s="2"/>
      <c r="HW264" s="2"/>
      <c r="HX264" s="2"/>
      <c r="HY264" s="2"/>
      <c r="HZ264" s="2"/>
      <c r="IA264" s="2"/>
      <c r="IB264" s="2"/>
      <c r="IC264" s="2"/>
      <c r="ID264" s="2"/>
      <c r="IE264" s="2"/>
      <c r="IF264" s="2"/>
      <c r="IG264" s="2"/>
      <c r="IH264" s="2"/>
      <c r="II264" s="2"/>
      <c r="IJ264" s="2"/>
      <c r="IK264" s="2"/>
      <c r="IL264" s="2"/>
      <c r="IM264" s="2"/>
      <c r="IN264" s="2"/>
      <c r="IO264" s="2"/>
      <c r="IP264" s="2"/>
      <c r="IQ264" s="2"/>
      <c r="IR264" s="2"/>
      <c r="IS264" s="2"/>
      <c r="IT264" s="2"/>
      <c r="IU264" s="3"/>
      <c r="IV264" s="3"/>
    </row>
    <row r="265" spans="1:256" x14ac:dyDescent="0.2">
      <c r="A265" s="122" t="s">
        <v>336</v>
      </c>
      <c r="B265" s="123"/>
      <c r="C265" s="123"/>
      <c r="D265" s="123"/>
      <c r="E265" s="123"/>
      <c r="F265" s="124"/>
      <c r="G265" s="5"/>
      <c r="H265" s="117"/>
      <c r="J265" s="1"/>
      <c r="K265" s="1"/>
      <c r="L265" s="1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  <c r="CZ265" s="2"/>
      <c r="DA265" s="2"/>
      <c r="DB265" s="2"/>
      <c r="DC265" s="2"/>
      <c r="DD265" s="2"/>
      <c r="DE265" s="2"/>
      <c r="DF265" s="2"/>
      <c r="DG265" s="2"/>
      <c r="DH265" s="2"/>
      <c r="DI265" s="2"/>
      <c r="DJ265" s="2"/>
      <c r="DK265" s="2"/>
      <c r="DL265" s="2"/>
      <c r="DM265" s="2"/>
      <c r="DN265" s="2"/>
      <c r="DO265" s="2"/>
      <c r="DP265" s="2"/>
      <c r="DQ265" s="2"/>
      <c r="DR265" s="2"/>
      <c r="DS265" s="2"/>
      <c r="DT265" s="2"/>
      <c r="DU265" s="2"/>
      <c r="DV265" s="2"/>
      <c r="DW265" s="2"/>
      <c r="DX265" s="2"/>
      <c r="DY265" s="2"/>
      <c r="DZ265" s="2"/>
      <c r="EA265" s="2"/>
      <c r="EB265" s="2"/>
      <c r="EC265" s="2"/>
      <c r="ED265" s="2"/>
      <c r="EE265" s="2"/>
      <c r="EF265" s="2"/>
      <c r="EG265" s="2"/>
      <c r="EH265" s="2"/>
      <c r="EI265" s="2"/>
      <c r="EJ265" s="2"/>
      <c r="EK265" s="2"/>
      <c r="EL265" s="2"/>
      <c r="EM265" s="2"/>
      <c r="EN265" s="2"/>
      <c r="EO265" s="2"/>
      <c r="EP265" s="2"/>
      <c r="EQ265" s="2"/>
      <c r="ER265" s="2"/>
      <c r="ES265" s="2"/>
      <c r="ET265" s="2"/>
      <c r="EU265" s="2"/>
      <c r="EV265" s="2"/>
      <c r="EW265" s="2"/>
      <c r="EX265" s="2"/>
      <c r="EY265" s="2"/>
      <c r="EZ265" s="2"/>
      <c r="FA265" s="2"/>
      <c r="FB265" s="2"/>
      <c r="FC265" s="2"/>
      <c r="FD265" s="2"/>
      <c r="FE265" s="2"/>
      <c r="FF265" s="2"/>
      <c r="FG265" s="2"/>
      <c r="FH265" s="2"/>
      <c r="FI265" s="2"/>
      <c r="FJ265" s="2"/>
      <c r="FK265" s="2"/>
      <c r="FL265" s="2"/>
      <c r="FM265" s="2"/>
      <c r="FN265" s="2"/>
      <c r="FO265" s="2"/>
      <c r="FP265" s="2"/>
      <c r="FQ265" s="2"/>
      <c r="FR265" s="2"/>
      <c r="FS265" s="2"/>
      <c r="FT265" s="2"/>
      <c r="FU265" s="2"/>
      <c r="FV265" s="2"/>
      <c r="FW265" s="2"/>
      <c r="FX265" s="2"/>
      <c r="FY265" s="2"/>
      <c r="FZ265" s="2"/>
      <c r="GA265" s="2"/>
      <c r="GB265" s="2"/>
      <c r="GC265" s="2"/>
      <c r="GD265" s="2"/>
      <c r="GE265" s="2"/>
      <c r="GF265" s="2"/>
      <c r="GG265" s="2"/>
      <c r="GH265" s="2"/>
      <c r="GI265" s="2"/>
      <c r="GJ265" s="2"/>
      <c r="GK265" s="2"/>
      <c r="GL265" s="2"/>
      <c r="GM265" s="2"/>
      <c r="GN265" s="2"/>
      <c r="GO265" s="2"/>
      <c r="GP265" s="2"/>
      <c r="GQ265" s="2"/>
      <c r="GR265" s="2"/>
      <c r="GS265" s="2"/>
      <c r="GT265" s="2"/>
      <c r="GU265" s="2"/>
      <c r="GV265" s="2"/>
      <c r="GW265" s="2"/>
      <c r="GX265" s="2"/>
      <c r="GY265" s="2"/>
      <c r="GZ265" s="2"/>
      <c r="HA265" s="2"/>
      <c r="HB265" s="2"/>
      <c r="HC265" s="2"/>
      <c r="HD265" s="2"/>
      <c r="HE265" s="2"/>
      <c r="HF265" s="2"/>
      <c r="HG265" s="2"/>
      <c r="HH265" s="2"/>
      <c r="HI265" s="2"/>
      <c r="HJ265" s="2"/>
      <c r="HK265" s="2"/>
      <c r="HL265" s="2"/>
      <c r="HM265" s="2"/>
      <c r="HN265" s="2"/>
      <c r="HO265" s="2"/>
      <c r="HP265" s="2"/>
      <c r="HQ265" s="2"/>
      <c r="HR265" s="2"/>
      <c r="HS265" s="2"/>
      <c r="HT265" s="2"/>
      <c r="HU265" s="2"/>
      <c r="HV265" s="2"/>
      <c r="HW265" s="2"/>
      <c r="HX265" s="2"/>
      <c r="HY265" s="2"/>
      <c r="HZ265" s="2"/>
      <c r="IA265" s="2"/>
      <c r="IB265" s="2"/>
      <c r="IC265" s="2"/>
      <c r="ID265" s="2"/>
      <c r="IE265" s="2"/>
      <c r="IF265" s="2"/>
      <c r="IG265" s="2"/>
      <c r="IH265" s="2"/>
      <c r="II265" s="2"/>
      <c r="IJ265" s="2"/>
      <c r="IK265" s="2"/>
      <c r="IL265" s="2"/>
      <c r="IM265" s="2"/>
      <c r="IN265" s="2"/>
      <c r="IO265" s="2"/>
      <c r="IP265" s="2"/>
      <c r="IQ265" s="2"/>
      <c r="IR265" s="2"/>
      <c r="IS265" s="2"/>
      <c r="IT265" s="2"/>
      <c r="IU265" s="3"/>
      <c r="IV265" s="3"/>
    </row>
  </sheetData>
  <mergeCells count="112">
    <mergeCell ref="A1:H1"/>
    <mergeCell ref="A2:H2"/>
    <mergeCell ref="A3:H3"/>
    <mergeCell ref="A4:H4"/>
    <mergeCell ref="A5:H5"/>
    <mergeCell ref="I16:I17"/>
    <mergeCell ref="A116:A119"/>
    <mergeCell ref="A69:A72"/>
    <mergeCell ref="A74:A82"/>
    <mergeCell ref="A111:A114"/>
    <mergeCell ref="B105:E105"/>
    <mergeCell ref="B106:E106"/>
    <mergeCell ref="B107:E107"/>
    <mergeCell ref="B26:H26"/>
    <mergeCell ref="A48:F48"/>
    <mergeCell ref="C49:H49"/>
    <mergeCell ref="A53:F53"/>
    <mergeCell ref="A6:C6"/>
    <mergeCell ref="B8:H8"/>
    <mergeCell ref="A13:F13"/>
    <mergeCell ref="B35:H35"/>
    <mergeCell ref="B32:H32"/>
    <mergeCell ref="B29:H29"/>
    <mergeCell ref="B22:H22"/>
    <mergeCell ref="B19:H19"/>
    <mergeCell ref="A34:F34"/>
    <mergeCell ref="A31:F31"/>
    <mergeCell ref="A28:F28"/>
    <mergeCell ref="B14:H14"/>
    <mergeCell ref="A16:A18"/>
    <mergeCell ref="A23:A25"/>
    <mergeCell ref="A20:A21"/>
    <mergeCell ref="B130:B132"/>
    <mergeCell ref="A133:F133"/>
    <mergeCell ref="A122:A125"/>
    <mergeCell ref="B54:H54"/>
    <mergeCell ref="B121:H121"/>
    <mergeCell ref="A126:F126"/>
    <mergeCell ref="A120:F120"/>
    <mergeCell ref="B84:H84"/>
    <mergeCell ref="A83:F83"/>
    <mergeCell ref="B109:H109"/>
    <mergeCell ref="A108:F108"/>
    <mergeCell ref="B127:H127"/>
    <mergeCell ref="B136:H136"/>
    <mergeCell ref="B137:H137"/>
    <mergeCell ref="B142:H142"/>
    <mergeCell ref="A140:A141"/>
    <mergeCell ref="A174:F174"/>
    <mergeCell ref="B176:H176"/>
    <mergeCell ref="A185:F185"/>
    <mergeCell ref="B187:H187"/>
    <mergeCell ref="B177:H177"/>
    <mergeCell ref="A178:B179"/>
    <mergeCell ref="A180:A184"/>
    <mergeCell ref="A235:F235"/>
    <mergeCell ref="B237:H237"/>
    <mergeCell ref="A244:F244"/>
    <mergeCell ref="A238:B239"/>
    <mergeCell ref="A240:A243"/>
    <mergeCell ref="B231:H231"/>
    <mergeCell ref="B158:H158"/>
    <mergeCell ref="A164:F164"/>
    <mergeCell ref="B166:H166"/>
    <mergeCell ref="A201:A208"/>
    <mergeCell ref="A210:B210"/>
    <mergeCell ref="A214:B216"/>
    <mergeCell ref="A232:B232"/>
    <mergeCell ref="A228:A230"/>
    <mergeCell ref="A218:F218"/>
    <mergeCell ref="B225:H225"/>
    <mergeCell ref="B227:H227"/>
    <mergeCell ref="A222:B222"/>
    <mergeCell ref="B221:H221"/>
    <mergeCell ref="A226:B226"/>
    <mergeCell ref="A223:A224"/>
    <mergeCell ref="A248:F248"/>
    <mergeCell ref="B135:H135"/>
    <mergeCell ref="B199:H199"/>
    <mergeCell ref="A169:A173"/>
    <mergeCell ref="A159:B160"/>
    <mergeCell ref="A143:B144"/>
    <mergeCell ref="A138:B138"/>
    <mergeCell ref="A167:B168"/>
    <mergeCell ref="A145:A155"/>
    <mergeCell ref="A161:A163"/>
    <mergeCell ref="A156:F156"/>
    <mergeCell ref="B188:H188"/>
    <mergeCell ref="A233:A234"/>
    <mergeCell ref="A192:B193"/>
    <mergeCell ref="A189:A190"/>
    <mergeCell ref="B191:H191"/>
    <mergeCell ref="A194:A198"/>
    <mergeCell ref="A200:B200"/>
    <mergeCell ref="A246:F246"/>
    <mergeCell ref="A247:F247"/>
    <mergeCell ref="B220:H220"/>
    <mergeCell ref="B209:H209"/>
    <mergeCell ref="B213:H213"/>
    <mergeCell ref="A211:F211"/>
    <mergeCell ref="A256:F256"/>
    <mergeCell ref="A263:F263"/>
    <mergeCell ref="A264:F264"/>
    <mergeCell ref="A265:F265"/>
    <mergeCell ref="A258:F258"/>
    <mergeCell ref="A259:F259"/>
    <mergeCell ref="A260:F260"/>
    <mergeCell ref="A250:F250"/>
    <mergeCell ref="A251:F251"/>
    <mergeCell ref="A252:F252"/>
    <mergeCell ref="A254:F254"/>
    <mergeCell ref="A255:F255"/>
  </mergeCells>
  <phoneticPr fontId="15" type="noConversion"/>
  <conditionalFormatting sqref="J246:J257 J261:J265">
    <cfRule type="containsText" dxfId="5" priority="5" operator="containsText" text="OK">
      <formula>NOT(ISERROR(SEARCH("OK",J246)))</formula>
    </cfRule>
  </conditionalFormatting>
  <conditionalFormatting sqref="L246:L257 L261:L265">
    <cfRule type="cellIs" dxfId="4" priority="4" operator="lessThan">
      <formula>0</formula>
    </cfRule>
    <cfRule type="cellIs" dxfId="3" priority="6" operator="greaterThan">
      <formula>0</formula>
    </cfRule>
  </conditionalFormatting>
  <conditionalFormatting sqref="J258:J260">
    <cfRule type="containsText" dxfId="2" priority="2" operator="containsText" text="OK">
      <formula>NOT(ISERROR(SEARCH("OK",J258)))</formula>
    </cfRule>
  </conditionalFormatting>
  <conditionalFormatting sqref="L258:L260">
    <cfRule type="cellIs" dxfId="1" priority="1" operator="lessThan">
      <formula>0</formula>
    </cfRule>
    <cfRule type="cellIs" dxfId="0" priority="3" operator="greaterThan">
      <formula>0</formula>
    </cfRule>
  </conditionalFormatting>
  <printOptions horizontalCentered="1"/>
  <pageMargins left="0" right="0" top="1.0629921259842521" bottom="1.0629921259842521" header="0.78740157480314965" footer="0.78740157480314965"/>
  <pageSetup paperSize="8" scale="71" fitToHeight="0" orientation="portrait" useFirstPageNumber="1" r:id="rId1"/>
  <headerFooter differentOddEven="1" alignWithMargins="0">
    <oddHeader>&amp;C&amp;"Times New Roman,Normal"&amp;12&amp;F</oddHeader>
    <oddFooter>&amp;C&amp;"Times New Roman,Normal"&amp;12Page &amp;P/&amp;N</oddFooter>
  </headerFooter>
  <rowBreaks count="1" manualBreakCount="1">
    <brk id="110" max="7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44fc82-4e39-4e0e-aea6-3cc6957d926e">
      <Terms xmlns="http://schemas.microsoft.com/office/infopath/2007/PartnerControls"/>
    </lcf76f155ced4ddcb4097134ff3c332f>
    <Docdetravail_nepasenvoyerauclient xmlns="9144fc82-4e39-4e0e-aea6-3cc6957d926e" xsi:nil="true"/>
    <TaxCatchAll xmlns="92cc133d-24c3-4bf0-b428-3867132a029d" xsi:nil="true"/>
    <Acc_x00e8_s xmlns="9144fc82-4e39-4e0e-aea6-3cc6957d926e">
      <UserInfo>
        <DisplayName/>
        <AccountId xsi:nil="true"/>
        <AccountType/>
      </UserInfo>
    </Acc_x00e8_s>
    <JELENA xmlns="9144fc82-4e39-4e0e-aea6-3cc6957d926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16B6D60403934F8F55816C762874E8" ma:contentTypeVersion="20" ma:contentTypeDescription="Crée un document." ma:contentTypeScope="" ma:versionID="1e0df44f663b0b16bb312d5e1492b6c6">
  <xsd:schema xmlns:xsd="http://www.w3.org/2001/XMLSchema" xmlns:xs="http://www.w3.org/2001/XMLSchema" xmlns:p="http://schemas.microsoft.com/office/2006/metadata/properties" xmlns:ns2="9144fc82-4e39-4e0e-aea6-3cc6957d926e" xmlns:ns3="92cc133d-24c3-4bf0-b428-3867132a029d" targetNamespace="http://schemas.microsoft.com/office/2006/metadata/properties" ma:root="true" ma:fieldsID="555fb5f99e76b27f8181eb4430ada743" ns2:_="" ns3:_="">
    <xsd:import namespace="9144fc82-4e39-4e0e-aea6-3cc6957d926e"/>
    <xsd:import namespace="92cc133d-24c3-4bf0-b428-3867132a029d"/>
    <xsd:element name="properties">
      <xsd:complexType>
        <xsd:sequence>
          <xsd:element name="documentManagement">
            <xsd:complexType>
              <xsd:all>
                <xsd:element ref="ns2:JELENA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Docdetravail_nepasenvoyerauclient" minOccurs="0"/>
                <xsd:element ref="ns2:MediaServiceObjectDetectorVersions" minOccurs="0"/>
                <xsd:element ref="ns2:MediaServiceSearchProperties" minOccurs="0"/>
                <xsd:element ref="ns2:Acc_x00e8_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44fc82-4e39-4e0e-aea6-3cc6957d926e" elementFormDefault="qualified">
    <xsd:import namespace="http://schemas.microsoft.com/office/2006/documentManagement/types"/>
    <xsd:import namespace="http://schemas.microsoft.com/office/infopath/2007/PartnerControls"/>
    <xsd:element name="JELENA" ma:index="3" nillable="true" ma:displayName="JELENA" ma:format="DateOnly" ma:internalName="JELENA" ma:readOnly="false">
      <xsd:simpleType>
        <xsd:restriction base="dms:DateTime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c98f60b-d3ba-4d64-b47b-513735539d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hidden="true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Docdetravail_nepasenvoyerauclient" ma:index="22" nillable="true" ma:displayName="Doc de travail_ne pas envoyer au client" ma:format="Dropdown" ma:hidden="true" ma:internalName="Docdetravail_nepasenvoyerauclient" ma:readOnly="false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Acc_x00e8_s" ma:index="25" nillable="true" ma:displayName="Accès" ma:format="Dropdown" ma:list="UserInfo" ma:SharePointGroup="0" ma:internalName="Acc_x00e8_s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cc133d-24c3-4bf0-b428-3867132a029d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a485093-de00-4ade-9d6b-0fb0db5c9b64}" ma:internalName="TaxCatchAll" ma:readOnly="false" ma:showField="CatchAllData" ma:web="92cc133d-24c3-4bf0-b428-3867132a02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0BB1F63-86B2-450B-AB1F-C9DE8D33FB7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4A8E3C-1EB6-462F-B920-2B4E94D60C8D}">
  <ds:schemaRefs>
    <ds:schemaRef ds:uri="http://purl.org/dc/elements/1.1/"/>
    <ds:schemaRef ds:uri="http://www.w3.org/XML/1998/namespace"/>
    <ds:schemaRef ds:uri="http://schemas.microsoft.com/office/2006/documentManagement/types"/>
    <ds:schemaRef ds:uri="92cc133d-24c3-4bf0-b428-3867132a029d"/>
    <ds:schemaRef ds:uri="9144fc82-4e39-4e0e-aea6-3cc6957d926e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69831EF-801F-41AD-9174-2BB3E7DBA7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44fc82-4e39-4e0e-aea6-3cc6957d926e"/>
    <ds:schemaRef ds:uri="92cc133d-24c3-4bf0-b428-3867132a02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DPGF CFO CFA</vt:lpstr>
      <vt:lpstr>'DPGF CFO CFA'!Excel_BuiltIn_Print_Area_1_1</vt:lpstr>
      <vt:lpstr>'DPGF CFO CFA'!Excel_BuiltIn_Print_Area_2</vt:lpstr>
      <vt:lpstr>'DPGF CFO CFA'!Excel_BuiltIn_Print_Titles_1_1</vt:lpstr>
      <vt:lpstr>'DPGF CFO CFA'!Impression_des_titres</vt:lpstr>
      <vt:lpstr>'DPGF CFO CFA'!Zone_d_impression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Fabienne Louyot</dc:creator>
  <cp:lastModifiedBy>CASTAIN Helene</cp:lastModifiedBy>
  <cp:lastPrinted>2025-04-22T13:08:45Z</cp:lastPrinted>
  <dcterms:created xsi:type="dcterms:W3CDTF">2010-09-09T10:12:39Z</dcterms:created>
  <dcterms:modified xsi:type="dcterms:W3CDTF">2025-09-18T12:13:51Z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0x0101003116B6D60403934F8F55816C762874E8</vt:lpwstr>
  </property>
  <property fmtid="{D5CDD505-2E9C-101B-9397-08002B2CF9AE}" pid="3" name="MediaServiceImageTags">
    <vt:lpwstr/>
  </property>
</Properties>
</file>